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24915" windowHeight="90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Лист1!$A$1:$AA$20</definedName>
  </definedNames>
  <calcPr calcId="145621"/>
</workbook>
</file>

<file path=xl/calcChain.xml><?xml version="1.0" encoding="utf-8"?>
<calcChain xmlns="http://schemas.openxmlformats.org/spreadsheetml/2006/main">
  <c r="Z20" i="1" l="1"/>
  <c r="Z16" i="1"/>
  <c r="Z15" i="1"/>
  <c r="Z14" i="1"/>
  <c r="Z9" i="1"/>
  <c r="Z8" i="1"/>
  <c r="Z7" i="1"/>
  <c r="Z6" i="1"/>
  <c r="Z5" i="1"/>
  <c r="Z4" i="1"/>
  <c r="X18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U20" i="1"/>
  <c r="R20" i="1"/>
  <c r="Q20" i="1"/>
  <c r="N20" i="1"/>
  <c r="I20" i="1"/>
  <c r="H20" i="1"/>
  <c r="E20" i="1"/>
  <c r="J20" i="1" l="1"/>
  <c r="U18" i="1" l="1"/>
  <c r="R18" i="1"/>
  <c r="Q18" i="1"/>
  <c r="N18" i="1"/>
  <c r="H18" i="1"/>
  <c r="U16" i="1"/>
  <c r="R16" i="1"/>
  <c r="Q16" i="1"/>
  <c r="N16" i="1"/>
  <c r="I16" i="1"/>
  <c r="J16" i="1" s="1"/>
  <c r="H16" i="1"/>
  <c r="U15" i="1"/>
  <c r="R15" i="1"/>
  <c r="Q15" i="1"/>
  <c r="N15" i="1"/>
  <c r="U14" i="1"/>
  <c r="R14" i="1"/>
  <c r="Q14" i="1"/>
  <c r="N14" i="1"/>
  <c r="U13" i="1"/>
  <c r="R13" i="1"/>
  <c r="U12" i="1"/>
  <c r="R12" i="1"/>
  <c r="U11" i="1"/>
  <c r="R11" i="1"/>
  <c r="Q11" i="1"/>
  <c r="N11" i="1"/>
  <c r="I11" i="1"/>
  <c r="J11" i="1" s="1"/>
  <c r="H11" i="1"/>
  <c r="U10" i="1"/>
  <c r="R10" i="1"/>
  <c r="Q10" i="1"/>
  <c r="N10" i="1"/>
  <c r="I10" i="1"/>
  <c r="H10" i="1"/>
  <c r="E10" i="1"/>
  <c r="U9" i="1"/>
  <c r="Q9" i="1"/>
  <c r="N9" i="1"/>
  <c r="I9" i="1"/>
  <c r="H9" i="1"/>
  <c r="E9" i="1"/>
  <c r="U8" i="1"/>
  <c r="R8" i="1"/>
  <c r="Q8" i="1"/>
  <c r="N8" i="1"/>
  <c r="I8" i="1"/>
  <c r="H8" i="1"/>
  <c r="E8" i="1"/>
  <c r="U7" i="1"/>
  <c r="Q7" i="1"/>
  <c r="N7" i="1"/>
  <c r="I7" i="1"/>
  <c r="H7" i="1"/>
  <c r="E7" i="1"/>
  <c r="U6" i="1"/>
  <c r="R6" i="1"/>
  <c r="Q6" i="1"/>
  <c r="N6" i="1"/>
  <c r="U5" i="1"/>
  <c r="R5" i="1"/>
  <c r="Q5" i="1"/>
  <c r="N5" i="1"/>
  <c r="I5" i="1"/>
  <c r="H5" i="1"/>
  <c r="E5" i="1"/>
  <c r="U4" i="1"/>
  <c r="R4" i="1"/>
  <c r="Q4" i="1"/>
  <c r="N4" i="1"/>
  <c r="I4" i="1"/>
  <c r="H4" i="1"/>
  <c r="E4" i="1"/>
  <c r="J10" i="1" l="1"/>
  <c r="J4" i="1"/>
  <c r="J5" i="1"/>
  <c r="J8" i="1"/>
  <c r="J9" i="1"/>
  <c r="J7" i="1"/>
</calcChain>
</file>

<file path=xl/sharedStrings.xml><?xml version="1.0" encoding="utf-8"?>
<sst xmlns="http://schemas.openxmlformats.org/spreadsheetml/2006/main" count="106" uniqueCount="82">
  <si>
    <t>Вид коммунальных услуг</t>
  </si>
  <si>
    <t>группы потребителей, степень благоустройства</t>
  </si>
  <si>
    <t>Ед. измер.</t>
  </si>
  <si>
    <t>на конец 2012 г.</t>
  </si>
  <si>
    <t>среднегодовой тариф 2012 года</t>
  </si>
  <si>
    <t>с 01.01.2013г.</t>
  </si>
  <si>
    <t>на 31.12.2013г.</t>
  </si>
  <si>
    <t>Рост, % (июль/январь 2013)</t>
  </si>
  <si>
    <t>среднегодовой тариф 2013 года</t>
  </si>
  <si>
    <t>Среднегодовой рост,%</t>
  </si>
  <si>
    <t>Рост,% сентябрь/июль</t>
  </si>
  <si>
    <t>с 01.01.2014г. по 30.06.2014г.</t>
  </si>
  <si>
    <t xml:space="preserve">с 01.07.2014г. по 31.12.2014г. </t>
  </si>
  <si>
    <t>рост,%</t>
  </si>
  <si>
    <t xml:space="preserve">с 01.01.2016г. по 30.06.2016г. </t>
  </si>
  <si>
    <t xml:space="preserve">с 01.07.2016г. по 31.12.2016г. </t>
  </si>
  <si>
    <t xml:space="preserve">с 01.01.2017г. по 30.06.2017г. </t>
  </si>
  <si>
    <t xml:space="preserve">с 01.07.2017г. по 31.12.2017г. </t>
  </si>
  <si>
    <t xml:space="preserve">с 01.07.2018г. по 31.12.2018г. </t>
  </si>
  <si>
    <t xml:space="preserve">ссылка на нормативно-правовые акты </t>
  </si>
  <si>
    <r>
      <t xml:space="preserve">Холодная вода </t>
    </r>
    <r>
      <rPr>
        <i/>
        <sz val="12"/>
        <rFont val="Times New Roman"/>
        <family val="1"/>
        <charset val="204"/>
      </rPr>
      <t>(МУП "Водоканал")</t>
    </r>
  </si>
  <si>
    <t>население (с НДС)</t>
  </si>
  <si>
    <t>руб./куб.м</t>
  </si>
  <si>
    <r>
      <t xml:space="preserve">Водоотведение </t>
    </r>
    <r>
      <rPr>
        <i/>
        <sz val="12"/>
        <rFont val="Times New Roman"/>
        <family val="1"/>
        <charset val="204"/>
      </rPr>
      <t>(МУП "Водоканал")</t>
    </r>
  </si>
  <si>
    <t>население,  (с НДС)</t>
  </si>
  <si>
    <r>
      <t xml:space="preserve">Горячая вода </t>
    </r>
    <r>
      <rPr>
        <i/>
        <sz val="12"/>
        <rFont val="Times New Roman"/>
        <family val="1"/>
        <charset val="204"/>
      </rPr>
      <t>(ЗАО "ТСК "Воткинский завод")</t>
    </r>
  </si>
  <si>
    <t xml:space="preserve"> - </t>
  </si>
  <si>
    <r>
      <t xml:space="preserve">Горячая вода </t>
    </r>
    <r>
      <rPr>
        <i/>
        <sz val="12"/>
        <rFont val="Times New Roman"/>
        <family val="1"/>
        <charset val="204"/>
      </rPr>
      <t>(МУП "ТеплоСервис")</t>
    </r>
  </si>
  <si>
    <t>руб./Гкал</t>
  </si>
  <si>
    <r>
      <t>Тепловая энергия</t>
    </r>
    <r>
      <rPr>
        <i/>
        <sz val="12"/>
        <rFont val="Times New Roman"/>
        <family val="1"/>
        <charset val="204"/>
      </rPr>
      <t xml:space="preserve"> (ЗАО "ТСК "Воткинский завод")</t>
    </r>
  </si>
  <si>
    <r>
      <t>Тепловая энергия</t>
    </r>
    <r>
      <rPr>
        <i/>
        <sz val="12"/>
        <rFont val="Times New Roman"/>
        <family val="1"/>
        <charset val="204"/>
      </rPr>
      <t xml:space="preserve"> (МУП "ТеплоСервис")</t>
    </r>
  </si>
  <si>
    <r>
      <t>Тепловая энергия</t>
    </r>
    <r>
      <rPr>
        <i/>
        <sz val="12"/>
        <rFont val="Times New Roman"/>
        <family val="1"/>
        <charset val="204"/>
      </rPr>
      <t xml:space="preserve"> (МУП "КТС")</t>
    </r>
  </si>
  <si>
    <t>отопление с одновременным использованием газа на другие цели</t>
  </si>
  <si>
    <t>руб./1000 куб.м.</t>
  </si>
  <si>
    <t>Сжиженный газ (в баллонах)</t>
  </si>
  <si>
    <t>население, без доставки (с НДС)</t>
  </si>
  <si>
    <t>руб./кг</t>
  </si>
  <si>
    <t>население, с доставкой (с НДС)</t>
  </si>
  <si>
    <t>Электроэнергия</t>
  </si>
  <si>
    <t>население с газовыми плитами (с учетом НДС), одноставочный тариф</t>
  </si>
  <si>
    <t>руб./кВт.час</t>
  </si>
  <si>
    <t>население с газовыми плитами (с учетом НДС), тариф по зонам суток (день/ночь)</t>
  </si>
  <si>
    <t>3,67 / 1,77</t>
  </si>
  <si>
    <t>3,86 / 1,96</t>
  </si>
  <si>
    <t>105,2% / 110,7%</t>
  </si>
  <si>
    <t>3,99 /2,09</t>
  </si>
  <si>
    <t>103,37/   106,63</t>
  </si>
  <si>
    <t>4,12 / 2,16</t>
  </si>
  <si>
    <t>население с электрическими  плитами (с учетом НДС)</t>
  </si>
  <si>
    <t>население с электрическими  плитами (с учетом НДС), тариф по зонам суток (день/ночь)</t>
  </si>
  <si>
    <t>2,57 / 1,24</t>
  </si>
  <si>
    <t>2,70 / 1,37</t>
  </si>
  <si>
    <t>105,1% / 110,5%</t>
  </si>
  <si>
    <t xml:space="preserve">2,79/1,46 </t>
  </si>
  <si>
    <t>103,33/   106,57</t>
  </si>
  <si>
    <t>2,88 / 1,51</t>
  </si>
  <si>
    <t>Тарифы на коммунальные услуги для населения  МО "Город Воткинск" с 1  января 2019 года</t>
  </si>
  <si>
    <t>с 01.01.2019 по 30.06.2019</t>
  </si>
  <si>
    <t>с 01.07.2019 по 31.12.2019</t>
  </si>
  <si>
    <t>Приказ Министерства строительства,  жилищно-коммунального хозяства и энергетики УР от 04.12.2018 №19/21</t>
  </si>
  <si>
    <t xml:space="preserve">  Приказ Министерства строительства,  жилищно-коммунального хозяства и энергетики УР от 04.12.2018 №19/9</t>
  </si>
  <si>
    <t>4,19 / 2,19</t>
  </si>
  <si>
    <t>4,27 / 2,24</t>
  </si>
  <si>
    <t>2,92 / 1,53</t>
  </si>
  <si>
    <t>2,98 / 1,56</t>
  </si>
  <si>
    <r>
      <t>Услуга по обращению с ТКО (ООО "Спецавтохозяйство"</t>
    </r>
    <r>
      <rPr>
        <i/>
        <sz val="12"/>
        <rFont val="Times New Roman"/>
        <family val="1"/>
        <charset val="204"/>
      </rPr>
      <t>)</t>
    </r>
  </si>
  <si>
    <t>руб./т</t>
  </si>
  <si>
    <t>Приказ Министерства строительства,  жилищно-коммунального хозяства и энергетики УР от  20.12.2018 №23/1</t>
  </si>
  <si>
    <t xml:space="preserve"> Приказ Министерства строительства,  жилищно-коммунального хозяства и энергетики УР от  20.12.2018 №23/130</t>
  </si>
  <si>
    <t>Приказ Министерства строительства,  жилищно-коммунального хозяства и энергетики УР от  18.12.2018 № 21/71</t>
  </si>
  <si>
    <t>Приказ Министерства строительства,  жилищно-коммунального хозяства и энергетики УР от  18.12.2018 № 21/72</t>
  </si>
  <si>
    <t>Приказ Министерства строительства,  жилищно-коммунального хозяства и энергетики УР от  20.12.2018 № 23/86</t>
  </si>
  <si>
    <t>Приказ Министерства строительства,  жилищно-коммунального хозяства и энергетики УР от  20.12.2018 №23/94</t>
  </si>
  <si>
    <t>Приказ Министерства строительства,  жилищно-коммунального хозяства и энергетики УР от  18.12.2018 № 21/42</t>
  </si>
  <si>
    <t>Приказ Министерства строительства,  жилищно-коммунального хозяства и энергетики УР от  20.12.2018 №23/76</t>
  </si>
  <si>
    <t>101,7% / 101,4%</t>
  </si>
  <si>
    <t>101,9% / 102,3%</t>
  </si>
  <si>
    <t>101,4% /101,3%</t>
  </si>
  <si>
    <t>102,1% /102,0%</t>
  </si>
  <si>
    <t xml:space="preserve">Природный газ </t>
  </si>
  <si>
    <t>с использованием газовой плиты с централизованнным ГВС (на  приготовление пищи и нагрев воды  в отсутствие других направлений использования газа)</t>
  </si>
  <si>
    <t>с использованиемгазовой плиты, газового водонагревателя при отсутствии централизованного ГВС ( на  приготовление пищи и нагрев воды в отсутствие других направлений использования газа)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</si>
</sst>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indexed="16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3" fillId="0" borderId="0" xfId="0" applyFont="1"/>
    <xf numFmtId="2" fontId="1" fillId="2" borderId="0" xfId="0" applyNumberFormat="1" applyFont="1" applyFill="1"/>
    <xf numFmtId="2" fontId="1" fillId="3" borderId="0" xfId="0" applyNumberFormat="1" applyFont="1" applyFill="1"/>
    <xf numFmtId="2" fontId="1" fillId="0" borderId="0" xfId="0" applyNumberFormat="1" applyFont="1"/>
    <xf numFmtId="2" fontId="4" fillId="2" borderId="0" xfId="0" applyNumberFormat="1" applyFont="1" applyFill="1"/>
    <xf numFmtId="2" fontId="3" fillId="0" borderId="0" xfId="0" applyNumberFormat="1" applyFont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0" fontId="10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/>
    <xf numFmtId="4" fontId="7" fillId="2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2" fillId="2" borderId="0" xfId="0" applyFont="1" applyFill="1"/>
    <xf numFmtId="0" fontId="3" fillId="2" borderId="0" xfId="0" applyFont="1" applyFill="1"/>
    <xf numFmtId="164" fontId="10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9" fontId="1" fillId="2" borderId="1" xfId="0" applyNumberFormat="1" applyFont="1" applyFill="1" applyBorder="1"/>
    <xf numFmtId="0" fontId="10" fillId="2" borderId="1" xfId="0" applyFont="1" applyFill="1" applyBorder="1"/>
    <xf numFmtId="10" fontId="10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2" fontId="12" fillId="2" borderId="1" xfId="0" applyNumberFormat="1" applyFont="1" applyFill="1" applyBorder="1" applyAlignment="1">
      <alignment horizontal="center" vertical="center"/>
    </xf>
    <xf numFmtId="2" fontId="3" fillId="2" borderId="0" xfId="0" applyNumberFormat="1" applyFont="1" applyFill="1"/>
    <xf numFmtId="2" fontId="5" fillId="2" borderId="1" xfId="0" applyNumberFormat="1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/>
    </xf>
    <xf numFmtId="2" fontId="11" fillId="3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8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tabSelected="1" view="pageBreakPreview" zoomScale="60" zoomScaleNormal="75" workbookViewId="0">
      <selection activeCell="AC8" sqref="AC8"/>
    </sheetView>
  </sheetViews>
  <sheetFormatPr defaultRowHeight="12.75" x14ac:dyDescent="0.2"/>
  <cols>
    <col min="1" max="1" width="26.140625" style="1" customWidth="1"/>
    <col min="2" max="2" width="25.7109375" style="1" customWidth="1"/>
    <col min="3" max="3" width="12.5703125" style="1" customWidth="1"/>
    <col min="4" max="4" width="14.7109375" style="1" hidden="1" customWidth="1"/>
    <col min="5" max="5" width="0.140625" style="1" hidden="1" customWidth="1"/>
    <col min="6" max="6" width="12.28515625" style="1" hidden="1" customWidth="1"/>
    <col min="7" max="7" width="13.85546875" style="1" hidden="1" customWidth="1"/>
    <col min="8" max="8" width="13.5703125" style="1" hidden="1" customWidth="1"/>
    <col min="9" max="9" width="12.28515625" style="1" hidden="1" customWidth="1"/>
    <col min="10" max="11" width="11.7109375" style="1" hidden="1" customWidth="1"/>
    <col min="12" max="12" width="13" style="2" hidden="1" customWidth="1"/>
    <col min="13" max="13" width="16.85546875" style="2" hidden="1" customWidth="1"/>
    <col min="14" max="14" width="12.42578125" style="1" hidden="1" customWidth="1"/>
    <col min="15" max="15" width="15" style="3" hidden="1" customWidth="1"/>
    <col min="16" max="16" width="15" style="4" hidden="1" customWidth="1"/>
    <col min="17" max="17" width="0.140625" style="1" hidden="1" customWidth="1"/>
    <col min="18" max="18" width="12" style="1" hidden="1" customWidth="1"/>
    <col min="19" max="19" width="14.85546875" style="5" hidden="1" customWidth="1"/>
    <col min="20" max="20" width="14.28515625" style="6" hidden="1" customWidth="1"/>
    <col min="21" max="21" width="11.7109375" style="7" hidden="1" customWidth="1"/>
    <col min="22" max="22" width="15.42578125" style="45" customWidth="1"/>
    <col min="23" max="23" width="12.28515625" style="8" customWidth="1"/>
    <col min="24" max="26" width="13" style="9" customWidth="1"/>
    <col min="27" max="27" width="42.85546875" style="4" customWidth="1"/>
    <col min="28" max="28" width="58.140625" style="1" customWidth="1"/>
    <col min="29" max="264" width="9.140625" style="1"/>
    <col min="265" max="265" width="20.7109375" style="1" customWidth="1"/>
    <col min="266" max="266" width="21.85546875" style="1" customWidth="1"/>
    <col min="267" max="267" width="14.7109375" style="1" customWidth="1"/>
    <col min="268" max="278" width="0" style="1" hidden="1" customWidth="1"/>
    <col min="279" max="279" width="16.85546875" style="1" customWidth="1"/>
    <col min="280" max="280" width="18.28515625" style="1" customWidth="1"/>
    <col min="281" max="281" width="0" style="1" hidden="1" customWidth="1"/>
    <col min="282" max="282" width="12" style="1" customWidth="1"/>
    <col min="283" max="283" width="22.7109375" style="1" customWidth="1"/>
    <col min="284" max="520" width="9.140625" style="1"/>
    <col min="521" max="521" width="20.7109375" style="1" customWidth="1"/>
    <col min="522" max="522" width="21.85546875" style="1" customWidth="1"/>
    <col min="523" max="523" width="14.7109375" style="1" customWidth="1"/>
    <col min="524" max="534" width="0" style="1" hidden="1" customWidth="1"/>
    <col min="535" max="535" width="16.85546875" style="1" customWidth="1"/>
    <col min="536" max="536" width="18.28515625" style="1" customWidth="1"/>
    <col min="537" max="537" width="0" style="1" hidden="1" customWidth="1"/>
    <col min="538" max="538" width="12" style="1" customWidth="1"/>
    <col min="539" max="539" width="22.7109375" style="1" customWidth="1"/>
    <col min="540" max="776" width="9.140625" style="1"/>
    <col min="777" max="777" width="20.7109375" style="1" customWidth="1"/>
    <col min="778" max="778" width="21.85546875" style="1" customWidth="1"/>
    <col min="779" max="779" width="14.7109375" style="1" customWidth="1"/>
    <col min="780" max="790" width="0" style="1" hidden="1" customWidth="1"/>
    <col min="791" max="791" width="16.85546875" style="1" customWidth="1"/>
    <col min="792" max="792" width="18.28515625" style="1" customWidth="1"/>
    <col min="793" max="793" width="0" style="1" hidden="1" customWidth="1"/>
    <col min="794" max="794" width="12" style="1" customWidth="1"/>
    <col min="795" max="795" width="22.7109375" style="1" customWidth="1"/>
    <col min="796" max="1032" width="9.140625" style="1"/>
    <col min="1033" max="1033" width="20.7109375" style="1" customWidth="1"/>
    <col min="1034" max="1034" width="21.85546875" style="1" customWidth="1"/>
    <col min="1035" max="1035" width="14.7109375" style="1" customWidth="1"/>
    <col min="1036" max="1046" width="0" style="1" hidden="1" customWidth="1"/>
    <col min="1047" max="1047" width="16.85546875" style="1" customWidth="1"/>
    <col min="1048" max="1048" width="18.28515625" style="1" customWidth="1"/>
    <col min="1049" max="1049" width="0" style="1" hidden="1" customWidth="1"/>
    <col min="1050" max="1050" width="12" style="1" customWidth="1"/>
    <col min="1051" max="1051" width="22.7109375" style="1" customWidth="1"/>
    <col min="1052" max="1288" width="9.140625" style="1"/>
    <col min="1289" max="1289" width="20.7109375" style="1" customWidth="1"/>
    <col min="1290" max="1290" width="21.85546875" style="1" customWidth="1"/>
    <col min="1291" max="1291" width="14.7109375" style="1" customWidth="1"/>
    <col min="1292" max="1302" width="0" style="1" hidden="1" customWidth="1"/>
    <col min="1303" max="1303" width="16.85546875" style="1" customWidth="1"/>
    <col min="1304" max="1304" width="18.28515625" style="1" customWidth="1"/>
    <col min="1305" max="1305" width="0" style="1" hidden="1" customWidth="1"/>
    <col min="1306" max="1306" width="12" style="1" customWidth="1"/>
    <col min="1307" max="1307" width="22.7109375" style="1" customWidth="1"/>
    <col min="1308" max="1544" width="9.140625" style="1"/>
    <col min="1545" max="1545" width="20.7109375" style="1" customWidth="1"/>
    <col min="1546" max="1546" width="21.85546875" style="1" customWidth="1"/>
    <col min="1547" max="1547" width="14.7109375" style="1" customWidth="1"/>
    <col min="1548" max="1558" width="0" style="1" hidden="1" customWidth="1"/>
    <col min="1559" max="1559" width="16.85546875" style="1" customWidth="1"/>
    <col min="1560" max="1560" width="18.28515625" style="1" customWidth="1"/>
    <col min="1561" max="1561" width="0" style="1" hidden="1" customWidth="1"/>
    <col min="1562" max="1562" width="12" style="1" customWidth="1"/>
    <col min="1563" max="1563" width="22.7109375" style="1" customWidth="1"/>
    <col min="1564" max="1800" width="9.140625" style="1"/>
    <col min="1801" max="1801" width="20.7109375" style="1" customWidth="1"/>
    <col min="1802" max="1802" width="21.85546875" style="1" customWidth="1"/>
    <col min="1803" max="1803" width="14.7109375" style="1" customWidth="1"/>
    <col min="1804" max="1814" width="0" style="1" hidden="1" customWidth="1"/>
    <col min="1815" max="1815" width="16.85546875" style="1" customWidth="1"/>
    <col min="1816" max="1816" width="18.28515625" style="1" customWidth="1"/>
    <col min="1817" max="1817" width="0" style="1" hidden="1" customWidth="1"/>
    <col min="1818" max="1818" width="12" style="1" customWidth="1"/>
    <col min="1819" max="1819" width="22.7109375" style="1" customWidth="1"/>
    <col min="1820" max="2056" width="9.140625" style="1"/>
    <col min="2057" max="2057" width="20.7109375" style="1" customWidth="1"/>
    <col min="2058" max="2058" width="21.85546875" style="1" customWidth="1"/>
    <col min="2059" max="2059" width="14.7109375" style="1" customWidth="1"/>
    <col min="2060" max="2070" width="0" style="1" hidden="1" customWidth="1"/>
    <col min="2071" max="2071" width="16.85546875" style="1" customWidth="1"/>
    <col min="2072" max="2072" width="18.28515625" style="1" customWidth="1"/>
    <col min="2073" max="2073" width="0" style="1" hidden="1" customWidth="1"/>
    <col min="2074" max="2074" width="12" style="1" customWidth="1"/>
    <col min="2075" max="2075" width="22.7109375" style="1" customWidth="1"/>
    <col min="2076" max="2312" width="9.140625" style="1"/>
    <col min="2313" max="2313" width="20.7109375" style="1" customWidth="1"/>
    <col min="2314" max="2314" width="21.85546875" style="1" customWidth="1"/>
    <col min="2315" max="2315" width="14.7109375" style="1" customWidth="1"/>
    <col min="2316" max="2326" width="0" style="1" hidden="1" customWidth="1"/>
    <col min="2327" max="2327" width="16.85546875" style="1" customWidth="1"/>
    <col min="2328" max="2328" width="18.28515625" style="1" customWidth="1"/>
    <col min="2329" max="2329" width="0" style="1" hidden="1" customWidth="1"/>
    <col min="2330" max="2330" width="12" style="1" customWidth="1"/>
    <col min="2331" max="2331" width="22.7109375" style="1" customWidth="1"/>
    <col min="2332" max="2568" width="9.140625" style="1"/>
    <col min="2569" max="2569" width="20.7109375" style="1" customWidth="1"/>
    <col min="2570" max="2570" width="21.85546875" style="1" customWidth="1"/>
    <col min="2571" max="2571" width="14.7109375" style="1" customWidth="1"/>
    <col min="2572" max="2582" width="0" style="1" hidden="1" customWidth="1"/>
    <col min="2583" max="2583" width="16.85546875" style="1" customWidth="1"/>
    <col min="2584" max="2584" width="18.28515625" style="1" customWidth="1"/>
    <col min="2585" max="2585" width="0" style="1" hidden="1" customWidth="1"/>
    <col min="2586" max="2586" width="12" style="1" customWidth="1"/>
    <col min="2587" max="2587" width="22.7109375" style="1" customWidth="1"/>
    <col min="2588" max="2824" width="9.140625" style="1"/>
    <col min="2825" max="2825" width="20.7109375" style="1" customWidth="1"/>
    <col min="2826" max="2826" width="21.85546875" style="1" customWidth="1"/>
    <col min="2827" max="2827" width="14.7109375" style="1" customWidth="1"/>
    <col min="2828" max="2838" width="0" style="1" hidden="1" customWidth="1"/>
    <col min="2839" max="2839" width="16.85546875" style="1" customWidth="1"/>
    <col min="2840" max="2840" width="18.28515625" style="1" customWidth="1"/>
    <col min="2841" max="2841" width="0" style="1" hidden="1" customWidth="1"/>
    <col min="2842" max="2842" width="12" style="1" customWidth="1"/>
    <col min="2843" max="2843" width="22.7109375" style="1" customWidth="1"/>
    <col min="2844" max="3080" width="9.140625" style="1"/>
    <col min="3081" max="3081" width="20.7109375" style="1" customWidth="1"/>
    <col min="3082" max="3082" width="21.85546875" style="1" customWidth="1"/>
    <col min="3083" max="3083" width="14.7109375" style="1" customWidth="1"/>
    <col min="3084" max="3094" width="0" style="1" hidden="1" customWidth="1"/>
    <col min="3095" max="3095" width="16.85546875" style="1" customWidth="1"/>
    <col min="3096" max="3096" width="18.28515625" style="1" customWidth="1"/>
    <col min="3097" max="3097" width="0" style="1" hidden="1" customWidth="1"/>
    <col min="3098" max="3098" width="12" style="1" customWidth="1"/>
    <col min="3099" max="3099" width="22.7109375" style="1" customWidth="1"/>
    <col min="3100" max="3336" width="9.140625" style="1"/>
    <col min="3337" max="3337" width="20.7109375" style="1" customWidth="1"/>
    <col min="3338" max="3338" width="21.85546875" style="1" customWidth="1"/>
    <col min="3339" max="3339" width="14.7109375" style="1" customWidth="1"/>
    <col min="3340" max="3350" width="0" style="1" hidden="1" customWidth="1"/>
    <col min="3351" max="3351" width="16.85546875" style="1" customWidth="1"/>
    <col min="3352" max="3352" width="18.28515625" style="1" customWidth="1"/>
    <col min="3353" max="3353" width="0" style="1" hidden="1" customWidth="1"/>
    <col min="3354" max="3354" width="12" style="1" customWidth="1"/>
    <col min="3355" max="3355" width="22.7109375" style="1" customWidth="1"/>
    <col min="3356" max="3592" width="9.140625" style="1"/>
    <col min="3593" max="3593" width="20.7109375" style="1" customWidth="1"/>
    <col min="3594" max="3594" width="21.85546875" style="1" customWidth="1"/>
    <col min="3595" max="3595" width="14.7109375" style="1" customWidth="1"/>
    <col min="3596" max="3606" width="0" style="1" hidden="1" customWidth="1"/>
    <col min="3607" max="3607" width="16.85546875" style="1" customWidth="1"/>
    <col min="3608" max="3608" width="18.28515625" style="1" customWidth="1"/>
    <col min="3609" max="3609" width="0" style="1" hidden="1" customWidth="1"/>
    <col min="3610" max="3610" width="12" style="1" customWidth="1"/>
    <col min="3611" max="3611" width="22.7109375" style="1" customWidth="1"/>
    <col min="3612" max="3848" width="9.140625" style="1"/>
    <col min="3849" max="3849" width="20.7109375" style="1" customWidth="1"/>
    <col min="3850" max="3850" width="21.85546875" style="1" customWidth="1"/>
    <col min="3851" max="3851" width="14.7109375" style="1" customWidth="1"/>
    <col min="3852" max="3862" width="0" style="1" hidden="1" customWidth="1"/>
    <col min="3863" max="3863" width="16.85546875" style="1" customWidth="1"/>
    <col min="3864" max="3864" width="18.28515625" style="1" customWidth="1"/>
    <col min="3865" max="3865" width="0" style="1" hidden="1" customWidth="1"/>
    <col min="3866" max="3866" width="12" style="1" customWidth="1"/>
    <col min="3867" max="3867" width="22.7109375" style="1" customWidth="1"/>
    <col min="3868" max="4104" width="9.140625" style="1"/>
    <col min="4105" max="4105" width="20.7109375" style="1" customWidth="1"/>
    <col min="4106" max="4106" width="21.85546875" style="1" customWidth="1"/>
    <col min="4107" max="4107" width="14.7109375" style="1" customWidth="1"/>
    <col min="4108" max="4118" width="0" style="1" hidden="1" customWidth="1"/>
    <col min="4119" max="4119" width="16.85546875" style="1" customWidth="1"/>
    <col min="4120" max="4120" width="18.28515625" style="1" customWidth="1"/>
    <col min="4121" max="4121" width="0" style="1" hidden="1" customWidth="1"/>
    <col min="4122" max="4122" width="12" style="1" customWidth="1"/>
    <col min="4123" max="4123" width="22.7109375" style="1" customWidth="1"/>
    <col min="4124" max="4360" width="9.140625" style="1"/>
    <col min="4361" max="4361" width="20.7109375" style="1" customWidth="1"/>
    <col min="4362" max="4362" width="21.85546875" style="1" customWidth="1"/>
    <col min="4363" max="4363" width="14.7109375" style="1" customWidth="1"/>
    <col min="4364" max="4374" width="0" style="1" hidden="1" customWidth="1"/>
    <col min="4375" max="4375" width="16.85546875" style="1" customWidth="1"/>
    <col min="4376" max="4376" width="18.28515625" style="1" customWidth="1"/>
    <col min="4377" max="4377" width="0" style="1" hidden="1" customWidth="1"/>
    <col min="4378" max="4378" width="12" style="1" customWidth="1"/>
    <col min="4379" max="4379" width="22.7109375" style="1" customWidth="1"/>
    <col min="4380" max="4616" width="9.140625" style="1"/>
    <col min="4617" max="4617" width="20.7109375" style="1" customWidth="1"/>
    <col min="4618" max="4618" width="21.85546875" style="1" customWidth="1"/>
    <col min="4619" max="4619" width="14.7109375" style="1" customWidth="1"/>
    <col min="4620" max="4630" width="0" style="1" hidden="1" customWidth="1"/>
    <col min="4631" max="4631" width="16.85546875" style="1" customWidth="1"/>
    <col min="4632" max="4632" width="18.28515625" style="1" customWidth="1"/>
    <col min="4633" max="4633" width="0" style="1" hidden="1" customWidth="1"/>
    <col min="4634" max="4634" width="12" style="1" customWidth="1"/>
    <col min="4635" max="4635" width="22.7109375" style="1" customWidth="1"/>
    <col min="4636" max="4872" width="9.140625" style="1"/>
    <col min="4873" max="4873" width="20.7109375" style="1" customWidth="1"/>
    <col min="4874" max="4874" width="21.85546875" style="1" customWidth="1"/>
    <col min="4875" max="4875" width="14.7109375" style="1" customWidth="1"/>
    <col min="4876" max="4886" width="0" style="1" hidden="1" customWidth="1"/>
    <col min="4887" max="4887" width="16.85546875" style="1" customWidth="1"/>
    <col min="4888" max="4888" width="18.28515625" style="1" customWidth="1"/>
    <col min="4889" max="4889" width="0" style="1" hidden="1" customWidth="1"/>
    <col min="4890" max="4890" width="12" style="1" customWidth="1"/>
    <col min="4891" max="4891" width="22.7109375" style="1" customWidth="1"/>
    <col min="4892" max="5128" width="9.140625" style="1"/>
    <col min="5129" max="5129" width="20.7109375" style="1" customWidth="1"/>
    <col min="5130" max="5130" width="21.85546875" style="1" customWidth="1"/>
    <col min="5131" max="5131" width="14.7109375" style="1" customWidth="1"/>
    <col min="5132" max="5142" width="0" style="1" hidden="1" customWidth="1"/>
    <col min="5143" max="5143" width="16.85546875" style="1" customWidth="1"/>
    <col min="5144" max="5144" width="18.28515625" style="1" customWidth="1"/>
    <col min="5145" max="5145" width="0" style="1" hidden="1" customWidth="1"/>
    <col min="5146" max="5146" width="12" style="1" customWidth="1"/>
    <col min="5147" max="5147" width="22.7109375" style="1" customWidth="1"/>
    <col min="5148" max="5384" width="9.140625" style="1"/>
    <col min="5385" max="5385" width="20.7109375" style="1" customWidth="1"/>
    <col min="5386" max="5386" width="21.85546875" style="1" customWidth="1"/>
    <col min="5387" max="5387" width="14.7109375" style="1" customWidth="1"/>
    <col min="5388" max="5398" width="0" style="1" hidden="1" customWidth="1"/>
    <col min="5399" max="5399" width="16.85546875" style="1" customWidth="1"/>
    <col min="5400" max="5400" width="18.28515625" style="1" customWidth="1"/>
    <col min="5401" max="5401" width="0" style="1" hidden="1" customWidth="1"/>
    <col min="5402" max="5402" width="12" style="1" customWidth="1"/>
    <col min="5403" max="5403" width="22.7109375" style="1" customWidth="1"/>
    <col min="5404" max="5640" width="9.140625" style="1"/>
    <col min="5641" max="5641" width="20.7109375" style="1" customWidth="1"/>
    <col min="5642" max="5642" width="21.85546875" style="1" customWidth="1"/>
    <col min="5643" max="5643" width="14.7109375" style="1" customWidth="1"/>
    <col min="5644" max="5654" width="0" style="1" hidden="1" customWidth="1"/>
    <col min="5655" max="5655" width="16.85546875" style="1" customWidth="1"/>
    <col min="5656" max="5656" width="18.28515625" style="1" customWidth="1"/>
    <col min="5657" max="5657" width="0" style="1" hidden="1" customWidth="1"/>
    <col min="5658" max="5658" width="12" style="1" customWidth="1"/>
    <col min="5659" max="5659" width="22.7109375" style="1" customWidth="1"/>
    <col min="5660" max="5896" width="9.140625" style="1"/>
    <col min="5897" max="5897" width="20.7109375" style="1" customWidth="1"/>
    <col min="5898" max="5898" width="21.85546875" style="1" customWidth="1"/>
    <col min="5899" max="5899" width="14.7109375" style="1" customWidth="1"/>
    <col min="5900" max="5910" width="0" style="1" hidden="1" customWidth="1"/>
    <col min="5911" max="5911" width="16.85546875" style="1" customWidth="1"/>
    <col min="5912" max="5912" width="18.28515625" style="1" customWidth="1"/>
    <col min="5913" max="5913" width="0" style="1" hidden="1" customWidth="1"/>
    <col min="5914" max="5914" width="12" style="1" customWidth="1"/>
    <col min="5915" max="5915" width="22.7109375" style="1" customWidth="1"/>
    <col min="5916" max="6152" width="9.140625" style="1"/>
    <col min="6153" max="6153" width="20.7109375" style="1" customWidth="1"/>
    <col min="6154" max="6154" width="21.85546875" style="1" customWidth="1"/>
    <col min="6155" max="6155" width="14.7109375" style="1" customWidth="1"/>
    <col min="6156" max="6166" width="0" style="1" hidden="1" customWidth="1"/>
    <col min="6167" max="6167" width="16.85546875" style="1" customWidth="1"/>
    <col min="6168" max="6168" width="18.28515625" style="1" customWidth="1"/>
    <col min="6169" max="6169" width="0" style="1" hidden="1" customWidth="1"/>
    <col min="6170" max="6170" width="12" style="1" customWidth="1"/>
    <col min="6171" max="6171" width="22.7109375" style="1" customWidth="1"/>
    <col min="6172" max="6408" width="9.140625" style="1"/>
    <col min="6409" max="6409" width="20.7109375" style="1" customWidth="1"/>
    <col min="6410" max="6410" width="21.85546875" style="1" customWidth="1"/>
    <col min="6411" max="6411" width="14.7109375" style="1" customWidth="1"/>
    <col min="6412" max="6422" width="0" style="1" hidden="1" customWidth="1"/>
    <col min="6423" max="6423" width="16.85546875" style="1" customWidth="1"/>
    <col min="6424" max="6424" width="18.28515625" style="1" customWidth="1"/>
    <col min="6425" max="6425" width="0" style="1" hidden="1" customWidth="1"/>
    <col min="6426" max="6426" width="12" style="1" customWidth="1"/>
    <col min="6427" max="6427" width="22.7109375" style="1" customWidth="1"/>
    <col min="6428" max="6664" width="9.140625" style="1"/>
    <col min="6665" max="6665" width="20.7109375" style="1" customWidth="1"/>
    <col min="6666" max="6666" width="21.85546875" style="1" customWidth="1"/>
    <col min="6667" max="6667" width="14.7109375" style="1" customWidth="1"/>
    <col min="6668" max="6678" width="0" style="1" hidden="1" customWidth="1"/>
    <col min="6679" max="6679" width="16.85546875" style="1" customWidth="1"/>
    <col min="6680" max="6680" width="18.28515625" style="1" customWidth="1"/>
    <col min="6681" max="6681" width="0" style="1" hidden="1" customWidth="1"/>
    <col min="6682" max="6682" width="12" style="1" customWidth="1"/>
    <col min="6683" max="6683" width="22.7109375" style="1" customWidth="1"/>
    <col min="6684" max="6920" width="9.140625" style="1"/>
    <col min="6921" max="6921" width="20.7109375" style="1" customWidth="1"/>
    <col min="6922" max="6922" width="21.85546875" style="1" customWidth="1"/>
    <col min="6923" max="6923" width="14.7109375" style="1" customWidth="1"/>
    <col min="6924" max="6934" width="0" style="1" hidden="1" customWidth="1"/>
    <col min="6935" max="6935" width="16.85546875" style="1" customWidth="1"/>
    <col min="6936" max="6936" width="18.28515625" style="1" customWidth="1"/>
    <col min="6937" max="6937" width="0" style="1" hidden="1" customWidth="1"/>
    <col min="6938" max="6938" width="12" style="1" customWidth="1"/>
    <col min="6939" max="6939" width="22.7109375" style="1" customWidth="1"/>
    <col min="6940" max="7176" width="9.140625" style="1"/>
    <col min="7177" max="7177" width="20.7109375" style="1" customWidth="1"/>
    <col min="7178" max="7178" width="21.85546875" style="1" customWidth="1"/>
    <col min="7179" max="7179" width="14.7109375" style="1" customWidth="1"/>
    <col min="7180" max="7190" width="0" style="1" hidden="1" customWidth="1"/>
    <col min="7191" max="7191" width="16.85546875" style="1" customWidth="1"/>
    <col min="7192" max="7192" width="18.28515625" style="1" customWidth="1"/>
    <col min="7193" max="7193" width="0" style="1" hidden="1" customWidth="1"/>
    <col min="7194" max="7194" width="12" style="1" customWidth="1"/>
    <col min="7195" max="7195" width="22.7109375" style="1" customWidth="1"/>
    <col min="7196" max="7432" width="9.140625" style="1"/>
    <col min="7433" max="7433" width="20.7109375" style="1" customWidth="1"/>
    <col min="7434" max="7434" width="21.85546875" style="1" customWidth="1"/>
    <col min="7435" max="7435" width="14.7109375" style="1" customWidth="1"/>
    <col min="7436" max="7446" width="0" style="1" hidden="1" customWidth="1"/>
    <col min="7447" max="7447" width="16.85546875" style="1" customWidth="1"/>
    <col min="7448" max="7448" width="18.28515625" style="1" customWidth="1"/>
    <col min="7449" max="7449" width="0" style="1" hidden="1" customWidth="1"/>
    <col min="7450" max="7450" width="12" style="1" customWidth="1"/>
    <col min="7451" max="7451" width="22.7109375" style="1" customWidth="1"/>
    <col min="7452" max="7688" width="9.140625" style="1"/>
    <col min="7689" max="7689" width="20.7109375" style="1" customWidth="1"/>
    <col min="7690" max="7690" width="21.85546875" style="1" customWidth="1"/>
    <col min="7691" max="7691" width="14.7109375" style="1" customWidth="1"/>
    <col min="7692" max="7702" width="0" style="1" hidden="1" customWidth="1"/>
    <col min="7703" max="7703" width="16.85546875" style="1" customWidth="1"/>
    <col min="7704" max="7704" width="18.28515625" style="1" customWidth="1"/>
    <col min="7705" max="7705" width="0" style="1" hidden="1" customWidth="1"/>
    <col min="7706" max="7706" width="12" style="1" customWidth="1"/>
    <col min="7707" max="7707" width="22.7109375" style="1" customWidth="1"/>
    <col min="7708" max="7944" width="9.140625" style="1"/>
    <col min="7945" max="7945" width="20.7109375" style="1" customWidth="1"/>
    <col min="7946" max="7946" width="21.85546875" style="1" customWidth="1"/>
    <col min="7947" max="7947" width="14.7109375" style="1" customWidth="1"/>
    <col min="7948" max="7958" width="0" style="1" hidden="1" customWidth="1"/>
    <col min="7959" max="7959" width="16.85546875" style="1" customWidth="1"/>
    <col min="7960" max="7960" width="18.28515625" style="1" customWidth="1"/>
    <col min="7961" max="7961" width="0" style="1" hidden="1" customWidth="1"/>
    <col min="7962" max="7962" width="12" style="1" customWidth="1"/>
    <col min="7963" max="7963" width="22.7109375" style="1" customWidth="1"/>
    <col min="7964" max="8200" width="9.140625" style="1"/>
    <col min="8201" max="8201" width="20.7109375" style="1" customWidth="1"/>
    <col min="8202" max="8202" width="21.85546875" style="1" customWidth="1"/>
    <col min="8203" max="8203" width="14.7109375" style="1" customWidth="1"/>
    <col min="8204" max="8214" width="0" style="1" hidden="1" customWidth="1"/>
    <col min="8215" max="8215" width="16.85546875" style="1" customWidth="1"/>
    <col min="8216" max="8216" width="18.28515625" style="1" customWidth="1"/>
    <col min="8217" max="8217" width="0" style="1" hidden="1" customWidth="1"/>
    <col min="8218" max="8218" width="12" style="1" customWidth="1"/>
    <col min="8219" max="8219" width="22.7109375" style="1" customWidth="1"/>
    <col min="8220" max="8456" width="9.140625" style="1"/>
    <col min="8457" max="8457" width="20.7109375" style="1" customWidth="1"/>
    <col min="8458" max="8458" width="21.85546875" style="1" customWidth="1"/>
    <col min="8459" max="8459" width="14.7109375" style="1" customWidth="1"/>
    <col min="8460" max="8470" width="0" style="1" hidden="1" customWidth="1"/>
    <col min="8471" max="8471" width="16.85546875" style="1" customWidth="1"/>
    <col min="8472" max="8472" width="18.28515625" style="1" customWidth="1"/>
    <col min="8473" max="8473" width="0" style="1" hidden="1" customWidth="1"/>
    <col min="8474" max="8474" width="12" style="1" customWidth="1"/>
    <col min="8475" max="8475" width="22.7109375" style="1" customWidth="1"/>
    <col min="8476" max="8712" width="9.140625" style="1"/>
    <col min="8713" max="8713" width="20.7109375" style="1" customWidth="1"/>
    <col min="8714" max="8714" width="21.85546875" style="1" customWidth="1"/>
    <col min="8715" max="8715" width="14.7109375" style="1" customWidth="1"/>
    <col min="8716" max="8726" width="0" style="1" hidden="1" customWidth="1"/>
    <col min="8727" max="8727" width="16.85546875" style="1" customWidth="1"/>
    <col min="8728" max="8728" width="18.28515625" style="1" customWidth="1"/>
    <col min="8729" max="8729" width="0" style="1" hidden="1" customWidth="1"/>
    <col min="8730" max="8730" width="12" style="1" customWidth="1"/>
    <col min="8731" max="8731" width="22.7109375" style="1" customWidth="1"/>
    <col min="8732" max="8968" width="9.140625" style="1"/>
    <col min="8969" max="8969" width="20.7109375" style="1" customWidth="1"/>
    <col min="8970" max="8970" width="21.85546875" style="1" customWidth="1"/>
    <col min="8971" max="8971" width="14.7109375" style="1" customWidth="1"/>
    <col min="8972" max="8982" width="0" style="1" hidden="1" customWidth="1"/>
    <col min="8983" max="8983" width="16.85546875" style="1" customWidth="1"/>
    <col min="8984" max="8984" width="18.28515625" style="1" customWidth="1"/>
    <col min="8985" max="8985" width="0" style="1" hidden="1" customWidth="1"/>
    <col min="8986" max="8986" width="12" style="1" customWidth="1"/>
    <col min="8987" max="8987" width="22.7109375" style="1" customWidth="1"/>
    <col min="8988" max="9224" width="9.140625" style="1"/>
    <col min="9225" max="9225" width="20.7109375" style="1" customWidth="1"/>
    <col min="9226" max="9226" width="21.85546875" style="1" customWidth="1"/>
    <col min="9227" max="9227" width="14.7109375" style="1" customWidth="1"/>
    <col min="9228" max="9238" width="0" style="1" hidden="1" customWidth="1"/>
    <col min="9239" max="9239" width="16.85546875" style="1" customWidth="1"/>
    <col min="9240" max="9240" width="18.28515625" style="1" customWidth="1"/>
    <col min="9241" max="9241" width="0" style="1" hidden="1" customWidth="1"/>
    <col min="9242" max="9242" width="12" style="1" customWidth="1"/>
    <col min="9243" max="9243" width="22.7109375" style="1" customWidth="1"/>
    <col min="9244" max="9480" width="9.140625" style="1"/>
    <col min="9481" max="9481" width="20.7109375" style="1" customWidth="1"/>
    <col min="9482" max="9482" width="21.85546875" style="1" customWidth="1"/>
    <col min="9483" max="9483" width="14.7109375" style="1" customWidth="1"/>
    <col min="9484" max="9494" width="0" style="1" hidden="1" customWidth="1"/>
    <col min="9495" max="9495" width="16.85546875" style="1" customWidth="1"/>
    <col min="9496" max="9496" width="18.28515625" style="1" customWidth="1"/>
    <col min="9497" max="9497" width="0" style="1" hidden="1" customWidth="1"/>
    <col min="9498" max="9498" width="12" style="1" customWidth="1"/>
    <col min="9499" max="9499" width="22.7109375" style="1" customWidth="1"/>
    <col min="9500" max="9736" width="9.140625" style="1"/>
    <col min="9737" max="9737" width="20.7109375" style="1" customWidth="1"/>
    <col min="9738" max="9738" width="21.85546875" style="1" customWidth="1"/>
    <col min="9739" max="9739" width="14.7109375" style="1" customWidth="1"/>
    <col min="9740" max="9750" width="0" style="1" hidden="1" customWidth="1"/>
    <col min="9751" max="9751" width="16.85546875" style="1" customWidth="1"/>
    <col min="9752" max="9752" width="18.28515625" style="1" customWidth="1"/>
    <col min="9753" max="9753" width="0" style="1" hidden="1" customWidth="1"/>
    <col min="9754" max="9754" width="12" style="1" customWidth="1"/>
    <col min="9755" max="9755" width="22.7109375" style="1" customWidth="1"/>
    <col min="9756" max="9992" width="9.140625" style="1"/>
    <col min="9993" max="9993" width="20.7109375" style="1" customWidth="1"/>
    <col min="9994" max="9994" width="21.85546875" style="1" customWidth="1"/>
    <col min="9995" max="9995" width="14.7109375" style="1" customWidth="1"/>
    <col min="9996" max="10006" width="0" style="1" hidden="1" customWidth="1"/>
    <col min="10007" max="10007" width="16.85546875" style="1" customWidth="1"/>
    <col min="10008" max="10008" width="18.28515625" style="1" customWidth="1"/>
    <col min="10009" max="10009" width="0" style="1" hidden="1" customWidth="1"/>
    <col min="10010" max="10010" width="12" style="1" customWidth="1"/>
    <col min="10011" max="10011" width="22.7109375" style="1" customWidth="1"/>
    <col min="10012" max="10248" width="9.140625" style="1"/>
    <col min="10249" max="10249" width="20.7109375" style="1" customWidth="1"/>
    <col min="10250" max="10250" width="21.85546875" style="1" customWidth="1"/>
    <col min="10251" max="10251" width="14.7109375" style="1" customWidth="1"/>
    <col min="10252" max="10262" width="0" style="1" hidden="1" customWidth="1"/>
    <col min="10263" max="10263" width="16.85546875" style="1" customWidth="1"/>
    <col min="10264" max="10264" width="18.28515625" style="1" customWidth="1"/>
    <col min="10265" max="10265" width="0" style="1" hidden="1" customWidth="1"/>
    <col min="10266" max="10266" width="12" style="1" customWidth="1"/>
    <col min="10267" max="10267" width="22.7109375" style="1" customWidth="1"/>
    <col min="10268" max="10504" width="9.140625" style="1"/>
    <col min="10505" max="10505" width="20.7109375" style="1" customWidth="1"/>
    <col min="10506" max="10506" width="21.85546875" style="1" customWidth="1"/>
    <col min="10507" max="10507" width="14.7109375" style="1" customWidth="1"/>
    <col min="10508" max="10518" width="0" style="1" hidden="1" customWidth="1"/>
    <col min="10519" max="10519" width="16.85546875" style="1" customWidth="1"/>
    <col min="10520" max="10520" width="18.28515625" style="1" customWidth="1"/>
    <col min="10521" max="10521" width="0" style="1" hidden="1" customWidth="1"/>
    <col min="10522" max="10522" width="12" style="1" customWidth="1"/>
    <col min="10523" max="10523" width="22.7109375" style="1" customWidth="1"/>
    <col min="10524" max="10760" width="9.140625" style="1"/>
    <col min="10761" max="10761" width="20.7109375" style="1" customWidth="1"/>
    <col min="10762" max="10762" width="21.85546875" style="1" customWidth="1"/>
    <col min="10763" max="10763" width="14.7109375" style="1" customWidth="1"/>
    <col min="10764" max="10774" width="0" style="1" hidden="1" customWidth="1"/>
    <col min="10775" max="10775" width="16.85546875" style="1" customWidth="1"/>
    <col min="10776" max="10776" width="18.28515625" style="1" customWidth="1"/>
    <col min="10777" max="10777" width="0" style="1" hidden="1" customWidth="1"/>
    <col min="10778" max="10778" width="12" style="1" customWidth="1"/>
    <col min="10779" max="10779" width="22.7109375" style="1" customWidth="1"/>
    <col min="10780" max="11016" width="9.140625" style="1"/>
    <col min="11017" max="11017" width="20.7109375" style="1" customWidth="1"/>
    <col min="11018" max="11018" width="21.85546875" style="1" customWidth="1"/>
    <col min="11019" max="11019" width="14.7109375" style="1" customWidth="1"/>
    <col min="11020" max="11030" width="0" style="1" hidden="1" customWidth="1"/>
    <col min="11031" max="11031" width="16.85546875" style="1" customWidth="1"/>
    <col min="11032" max="11032" width="18.28515625" style="1" customWidth="1"/>
    <col min="11033" max="11033" width="0" style="1" hidden="1" customWidth="1"/>
    <col min="11034" max="11034" width="12" style="1" customWidth="1"/>
    <col min="11035" max="11035" width="22.7109375" style="1" customWidth="1"/>
    <col min="11036" max="11272" width="9.140625" style="1"/>
    <col min="11273" max="11273" width="20.7109375" style="1" customWidth="1"/>
    <col min="11274" max="11274" width="21.85546875" style="1" customWidth="1"/>
    <col min="11275" max="11275" width="14.7109375" style="1" customWidth="1"/>
    <col min="11276" max="11286" width="0" style="1" hidden="1" customWidth="1"/>
    <col min="11287" max="11287" width="16.85546875" style="1" customWidth="1"/>
    <col min="11288" max="11288" width="18.28515625" style="1" customWidth="1"/>
    <col min="11289" max="11289" width="0" style="1" hidden="1" customWidth="1"/>
    <col min="11290" max="11290" width="12" style="1" customWidth="1"/>
    <col min="11291" max="11291" width="22.7109375" style="1" customWidth="1"/>
    <col min="11292" max="11528" width="9.140625" style="1"/>
    <col min="11529" max="11529" width="20.7109375" style="1" customWidth="1"/>
    <col min="11530" max="11530" width="21.85546875" style="1" customWidth="1"/>
    <col min="11531" max="11531" width="14.7109375" style="1" customWidth="1"/>
    <col min="11532" max="11542" width="0" style="1" hidden="1" customWidth="1"/>
    <col min="11543" max="11543" width="16.85546875" style="1" customWidth="1"/>
    <col min="11544" max="11544" width="18.28515625" style="1" customWidth="1"/>
    <col min="11545" max="11545" width="0" style="1" hidden="1" customWidth="1"/>
    <col min="11546" max="11546" width="12" style="1" customWidth="1"/>
    <col min="11547" max="11547" width="22.7109375" style="1" customWidth="1"/>
    <col min="11548" max="11784" width="9.140625" style="1"/>
    <col min="11785" max="11785" width="20.7109375" style="1" customWidth="1"/>
    <col min="11786" max="11786" width="21.85546875" style="1" customWidth="1"/>
    <col min="11787" max="11787" width="14.7109375" style="1" customWidth="1"/>
    <col min="11788" max="11798" width="0" style="1" hidden="1" customWidth="1"/>
    <col min="11799" max="11799" width="16.85546875" style="1" customWidth="1"/>
    <col min="11800" max="11800" width="18.28515625" style="1" customWidth="1"/>
    <col min="11801" max="11801" width="0" style="1" hidden="1" customWidth="1"/>
    <col min="11802" max="11802" width="12" style="1" customWidth="1"/>
    <col min="11803" max="11803" width="22.7109375" style="1" customWidth="1"/>
    <col min="11804" max="12040" width="9.140625" style="1"/>
    <col min="12041" max="12041" width="20.7109375" style="1" customWidth="1"/>
    <col min="12042" max="12042" width="21.85546875" style="1" customWidth="1"/>
    <col min="12043" max="12043" width="14.7109375" style="1" customWidth="1"/>
    <col min="12044" max="12054" width="0" style="1" hidden="1" customWidth="1"/>
    <col min="12055" max="12055" width="16.85546875" style="1" customWidth="1"/>
    <col min="12056" max="12056" width="18.28515625" style="1" customWidth="1"/>
    <col min="12057" max="12057" width="0" style="1" hidden="1" customWidth="1"/>
    <col min="12058" max="12058" width="12" style="1" customWidth="1"/>
    <col min="12059" max="12059" width="22.7109375" style="1" customWidth="1"/>
    <col min="12060" max="12296" width="9.140625" style="1"/>
    <col min="12297" max="12297" width="20.7109375" style="1" customWidth="1"/>
    <col min="12298" max="12298" width="21.85546875" style="1" customWidth="1"/>
    <col min="12299" max="12299" width="14.7109375" style="1" customWidth="1"/>
    <col min="12300" max="12310" width="0" style="1" hidden="1" customWidth="1"/>
    <col min="12311" max="12311" width="16.85546875" style="1" customWidth="1"/>
    <col min="12312" max="12312" width="18.28515625" style="1" customWidth="1"/>
    <col min="12313" max="12313" width="0" style="1" hidden="1" customWidth="1"/>
    <col min="12314" max="12314" width="12" style="1" customWidth="1"/>
    <col min="12315" max="12315" width="22.7109375" style="1" customWidth="1"/>
    <col min="12316" max="12552" width="9.140625" style="1"/>
    <col min="12553" max="12553" width="20.7109375" style="1" customWidth="1"/>
    <col min="12554" max="12554" width="21.85546875" style="1" customWidth="1"/>
    <col min="12555" max="12555" width="14.7109375" style="1" customWidth="1"/>
    <col min="12556" max="12566" width="0" style="1" hidden="1" customWidth="1"/>
    <col min="12567" max="12567" width="16.85546875" style="1" customWidth="1"/>
    <col min="12568" max="12568" width="18.28515625" style="1" customWidth="1"/>
    <col min="12569" max="12569" width="0" style="1" hidden="1" customWidth="1"/>
    <col min="12570" max="12570" width="12" style="1" customWidth="1"/>
    <col min="12571" max="12571" width="22.7109375" style="1" customWidth="1"/>
    <col min="12572" max="12808" width="9.140625" style="1"/>
    <col min="12809" max="12809" width="20.7109375" style="1" customWidth="1"/>
    <col min="12810" max="12810" width="21.85546875" style="1" customWidth="1"/>
    <col min="12811" max="12811" width="14.7109375" style="1" customWidth="1"/>
    <col min="12812" max="12822" width="0" style="1" hidden="1" customWidth="1"/>
    <col min="12823" max="12823" width="16.85546875" style="1" customWidth="1"/>
    <col min="12824" max="12824" width="18.28515625" style="1" customWidth="1"/>
    <col min="12825" max="12825" width="0" style="1" hidden="1" customWidth="1"/>
    <col min="12826" max="12826" width="12" style="1" customWidth="1"/>
    <col min="12827" max="12827" width="22.7109375" style="1" customWidth="1"/>
    <col min="12828" max="13064" width="9.140625" style="1"/>
    <col min="13065" max="13065" width="20.7109375" style="1" customWidth="1"/>
    <col min="13066" max="13066" width="21.85546875" style="1" customWidth="1"/>
    <col min="13067" max="13067" width="14.7109375" style="1" customWidth="1"/>
    <col min="13068" max="13078" width="0" style="1" hidden="1" customWidth="1"/>
    <col min="13079" max="13079" width="16.85546875" style="1" customWidth="1"/>
    <col min="13080" max="13080" width="18.28515625" style="1" customWidth="1"/>
    <col min="13081" max="13081" width="0" style="1" hidden="1" customWidth="1"/>
    <col min="13082" max="13082" width="12" style="1" customWidth="1"/>
    <col min="13083" max="13083" width="22.7109375" style="1" customWidth="1"/>
    <col min="13084" max="13320" width="9.140625" style="1"/>
    <col min="13321" max="13321" width="20.7109375" style="1" customWidth="1"/>
    <col min="13322" max="13322" width="21.85546875" style="1" customWidth="1"/>
    <col min="13323" max="13323" width="14.7109375" style="1" customWidth="1"/>
    <col min="13324" max="13334" width="0" style="1" hidden="1" customWidth="1"/>
    <col min="13335" max="13335" width="16.85546875" style="1" customWidth="1"/>
    <col min="13336" max="13336" width="18.28515625" style="1" customWidth="1"/>
    <col min="13337" max="13337" width="0" style="1" hidden="1" customWidth="1"/>
    <col min="13338" max="13338" width="12" style="1" customWidth="1"/>
    <col min="13339" max="13339" width="22.7109375" style="1" customWidth="1"/>
    <col min="13340" max="13576" width="9.140625" style="1"/>
    <col min="13577" max="13577" width="20.7109375" style="1" customWidth="1"/>
    <col min="13578" max="13578" width="21.85546875" style="1" customWidth="1"/>
    <col min="13579" max="13579" width="14.7109375" style="1" customWidth="1"/>
    <col min="13580" max="13590" width="0" style="1" hidden="1" customWidth="1"/>
    <col min="13591" max="13591" width="16.85546875" style="1" customWidth="1"/>
    <col min="13592" max="13592" width="18.28515625" style="1" customWidth="1"/>
    <col min="13593" max="13593" width="0" style="1" hidden="1" customWidth="1"/>
    <col min="13594" max="13594" width="12" style="1" customWidth="1"/>
    <col min="13595" max="13595" width="22.7109375" style="1" customWidth="1"/>
    <col min="13596" max="13832" width="9.140625" style="1"/>
    <col min="13833" max="13833" width="20.7109375" style="1" customWidth="1"/>
    <col min="13834" max="13834" width="21.85546875" style="1" customWidth="1"/>
    <col min="13835" max="13835" width="14.7109375" style="1" customWidth="1"/>
    <col min="13836" max="13846" width="0" style="1" hidden="1" customWidth="1"/>
    <col min="13847" max="13847" width="16.85546875" style="1" customWidth="1"/>
    <col min="13848" max="13848" width="18.28515625" style="1" customWidth="1"/>
    <col min="13849" max="13849" width="0" style="1" hidden="1" customWidth="1"/>
    <col min="13850" max="13850" width="12" style="1" customWidth="1"/>
    <col min="13851" max="13851" width="22.7109375" style="1" customWidth="1"/>
    <col min="13852" max="14088" width="9.140625" style="1"/>
    <col min="14089" max="14089" width="20.7109375" style="1" customWidth="1"/>
    <col min="14090" max="14090" width="21.85546875" style="1" customWidth="1"/>
    <col min="14091" max="14091" width="14.7109375" style="1" customWidth="1"/>
    <col min="14092" max="14102" width="0" style="1" hidden="1" customWidth="1"/>
    <col min="14103" max="14103" width="16.85546875" style="1" customWidth="1"/>
    <col min="14104" max="14104" width="18.28515625" style="1" customWidth="1"/>
    <col min="14105" max="14105" width="0" style="1" hidden="1" customWidth="1"/>
    <col min="14106" max="14106" width="12" style="1" customWidth="1"/>
    <col min="14107" max="14107" width="22.7109375" style="1" customWidth="1"/>
    <col min="14108" max="14344" width="9.140625" style="1"/>
    <col min="14345" max="14345" width="20.7109375" style="1" customWidth="1"/>
    <col min="14346" max="14346" width="21.85546875" style="1" customWidth="1"/>
    <col min="14347" max="14347" width="14.7109375" style="1" customWidth="1"/>
    <col min="14348" max="14358" width="0" style="1" hidden="1" customWidth="1"/>
    <col min="14359" max="14359" width="16.85546875" style="1" customWidth="1"/>
    <col min="14360" max="14360" width="18.28515625" style="1" customWidth="1"/>
    <col min="14361" max="14361" width="0" style="1" hidden="1" customWidth="1"/>
    <col min="14362" max="14362" width="12" style="1" customWidth="1"/>
    <col min="14363" max="14363" width="22.7109375" style="1" customWidth="1"/>
    <col min="14364" max="14600" width="9.140625" style="1"/>
    <col min="14601" max="14601" width="20.7109375" style="1" customWidth="1"/>
    <col min="14602" max="14602" width="21.85546875" style="1" customWidth="1"/>
    <col min="14603" max="14603" width="14.7109375" style="1" customWidth="1"/>
    <col min="14604" max="14614" width="0" style="1" hidden="1" customWidth="1"/>
    <col min="14615" max="14615" width="16.85546875" style="1" customWidth="1"/>
    <col min="14616" max="14616" width="18.28515625" style="1" customWidth="1"/>
    <col min="14617" max="14617" width="0" style="1" hidden="1" customWidth="1"/>
    <col min="14618" max="14618" width="12" style="1" customWidth="1"/>
    <col min="14619" max="14619" width="22.7109375" style="1" customWidth="1"/>
    <col min="14620" max="14856" width="9.140625" style="1"/>
    <col min="14857" max="14857" width="20.7109375" style="1" customWidth="1"/>
    <col min="14858" max="14858" width="21.85546875" style="1" customWidth="1"/>
    <col min="14859" max="14859" width="14.7109375" style="1" customWidth="1"/>
    <col min="14860" max="14870" width="0" style="1" hidden="1" customWidth="1"/>
    <col min="14871" max="14871" width="16.85546875" style="1" customWidth="1"/>
    <col min="14872" max="14872" width="18.28515625" style="1" customWidth="1"/>
    <col min="14873" max="14873" width="0" style="1" hidden="1" customWidth="1"/>
    <col min="14874" max="14874" width="12" style="1" customWidth="1"/>
    <col min="14875" max="14875" width="22.7109375" style="1" customWidth="1"/>
    <col min="14876" max="15112" width="9.140625" style="1"/>
    <col min="15113" max="15113" width="20.7109375" style="1" customWidth="1"/>
    <col min="15114" max="15114" width="21.85546875" style="1" customWidth="1"/>
    <col min="15115" max="15115" width="14.7109375" style="1" customWidth="1"/>
    <col min="15116" max="15126" width="0" style="1" hidden="1" customWidth="1"/>
    <col min="15127" max="15127" width="16.85546875" style="1" customWidth="1"/>
    <col min="15128" max="15128" width="18.28515625" style="1" customWidth="1"/>
    <col min="15129" max="15129" width="0" style="1" hidden="1" customWidth="1"/>
    <col min="15130" max="15130" width="12" style="1" customWidth="1"/>
    <col min="15131" max="15131" width="22.7109375" style="1" customWidth="1"/>
    <col min="15132" max="15368" width="9.140625" style="1"/>
    <col min="15369" max="15369" width="20.7109375" style="1" customWidth="1"/>
    <col min="15370" max="15370" width="21.85546875" style="1" customWidth="1"/>
    <col min="15371" max="15371" width="14.7109375" style="1" customWidth="1"/>
    <col min="15372" max="15382" width="0" style="1" hidden="1" customWidth="1"/>
    <col min="15383" max="15383" width="16.85546875" style="1" customWidth="1"/>
    <col min="15384" max="15384" width="18.28515625" style="1" customWidth="1"/>
    <col min="15385" max="15385" width="0" style="1" hidden="1" customWidth="1"/>
    <col min="15386" max="15386" width="12" style="1" customWidth="1"/>
    <col min="15387" max="15387" width="22.7109375" style="1" customWidth="1"/>
    <col min="15388" max="15624" width="9.140625" style="1"/>
    <col min="15625" max="15625" width="20.7109375" style="1" customWidth="1"/>
    <col min="15626" max="15626" width="21.85546875" style="1" customWidth="1"/>
    <col min="15627" max="15627" width="14.7109375" style="1" customWidth="1"/>
    <col min="15628" max="15638" width="0" style="1" hidden="1" customWidth="1"/>
    <col min="15639" max="15639" width="16.85546875" style="1" customWidth="1"/>
    <col min="15640" max="15640" width="18.28515625" style="1" customWidth="1"/>
    <col min="15641" max="15641" width="0" style="1" hidden="1" customWidth="1"/>
    <col min="15642" max="15642" width="12" style="1" customWidth="1"/>
    <col min="15643" max="15643" width="22.7109375" style="1" customWidth="1"/>
    <col min="15644" max="15880" width="9.140625" style="1"/>
    <col min="15881" max="15881" width="20.7109375" style="1" customWidth="1"/>
    <col min="15882" max="15882" width="21.85546875" style="1" customWidth="1"/>
    <col min="15883" max="15883" width="14.7109375" style="1" customWidth="1"/>
    <col min="15884" max="15894" width="0" style="1" hidden="1" customWidth="1"/>
    <col min="15895" max="15895" width="16.85546875" style="1" customWidth="1"/>
    <col min="15896" max="15896" width="18.28515625" style="1" customWidth="1"/>
    <col min="15897" max="15897" width="0" style="1" hidden="1" customWidth="1"/>
    <col min="15898" max="15898" width="12" style="1" customWidth="1"/>
    <col min="15899" max="15899" width="22.7109375" style="1" customWidth="1"/>
    <col min="15900" max="16136" width="9.140625" style="1"/>
    <col min="16137" max="16137" width="20.7109375" style="1" customWidth="1"/>
    <col min="16138" max="16138" width="21.85546875" style="1" customWidth="1"/>
    <col min="16139" max="16139" width="14.7109375" style="1" customWidth="1"/>
    <col min="16140" max="16150" width="0" style="1" hidden="1" customWidth="1"/>
    <col min="16151" max="16151" width="16.85546875" style="1" customWidth="1"/>
    <col min="16152" max="16152" width="18.28515625" style="1" customWidth="1"/>
    <col min="16153" max="16153" width="0" style="1" hidden="1" customWidth="1"/>
    <col min="16154" max="16154" width="12" style="1" customWidth="1"/>
    <col min="16155" max="16155" width="22.7109375" style="1" customWidth="1"/>
    <col min="16156" max="16384" width="9.140625" style="1"/>
  </cols>
  <sheetData>
    <row r="1" spans="1:28" ht="24.75" customHeight="1" x14ac:dyDescent="0.35">
      <c r="A1" s="52" t="s">
        <v>56</v>
      </c>
      <c r="B1" s="52"/>
      <c r="C1" s="52"/>
      <c r="D1" s="52"/>
      <c r="E1" s="52"/>
      <c r="F1" s="52"/>
      <c r="G1" s="52"/>
      <c r="H1" s="52"/>
      <c r="I1" s="52"/>
      <c r="J1" s="52"/>
      <c r="K1" s="53"/>
      <c r="L1" s="53"/>
      <c r="M1" s="53"/>
      <c r="N1" s="53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</row>
    <row r="2" spans="1:28" x14ac:dyDescent="0.2">
      <c r="T2" s="5"/>
    </row>
    <row r="3" spans="1:28" ht="131.25" customHeight="1" x14ac:dyDescent="0.2">
      <c r="A3" s="10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2" t="s">
        <v>10</v>
      </c>
      <c r="L3" s="11" t="s">
        <v>11</v>
      </c>
      <c r="M3" s="11" t="s">
        <v>12</v>
      </c>
      <c r="N3" s="13" t="s">
        <v>13</v>
      </c>
      <c r="O3" s="14" t="s">
        <v>14</v>
      </c>
      <c r="P3" s="14" t="s">
        <v>15</v>
      </c>
      <c r="Q3" s="15" t="s">
        <v>13</v>
      </c>
      <c r="R3" s="15" t="s">
        <v>13</v>
      </c>
      <c r="S3" s="16" t="s">
        <v>16</v>
      </c>
      <c r="T3" s="16" t="s">
        <v>17</v>
      </c>
      <c r="U3" s="15" t="s">
        <v>13</v>
      </c>
      <c r="V3" s="16" t="s">
        <v>18</v>
      </c>
      <c r="W3" s="47" t="s">
        <v>57</v>
      </c>
      <c r="X3" s="15" t="s">
        <v>13</v>
      </c>
      <c r="Y3" s="16" t="s">
        <v>58</v>
      </c>
      <c r="Z3" s="15" t="s">
        <v>13</v>
      </c>
      <c r="AA3" s="17" t="s">
        <v>19</v>
      </c>
    </row>
    <row r="4" spans="1:28" s="3" customFormat="1" ht="58.5" customHeight="1" x14ac:dyDescent="0.2">
      <c r="A4" s="18" t="s">
        <v>20</v>
      </c>
      <c r="B4" s="19" t="s">
        <v>21</v>
      </c>
      <c r="C4" s="20" t="s">
        <v>22</v>
      </c>
      <c r="D4" s="21">
        <v>15.27</v>
      </c>
      <c r="E4" s="21" t="e">
        <f>#REF!*1.18</f>
        <v>#REF!</v>
      </c>
      <c r="F4" s="21">
        <v>15.27</v>
      </c>
      <c r="G4" s="21">
        <v>17.100000000000001</v>
      </c>
      <c r="H4" s="22">
        <f>G4/D4</f>
        <v>1.1198428290766209</v>
      </c>
      <c r="I4" s="21">
        <f>(F4+G4)/2</f>
        <v>16.185000000000002</v>
      </c>
      <c r="J4" s="23" t="e">
        <f t="shared" ref="J4:J16" si="0">I4/E4</f>
        <v>#REF!</v>
      </c>
      <c r="K4" s="12"/>
      <c r="L4" s="24">
        <v>17.100000000000001</v>
      </c>
      <c r="M4" s="24">
        <v>17.82</v>
      </c>
      <c r="N4" s="25">
        <f>M4/L4</f>
        <v>1.0421052631578946</v>
      </c>
      <c r="O4" s="26">
        <v>19.71</v>
      </c>
      <c r="P4" s="26">
        <v>20.91</v>
      </c>
      <c r="Q4" s="27" t="e">
        <f>P4/#REF!</f>
        <v>#REF!</v>
      </c>
      <c r="R4" s="27">
        <f>P4/O4</f>
        <v>1.060882800608828</v>
      </c>
      <c r="S4" s="26">
        <v>20.91</v>
      </c>
      <c r="T4" s="26">
        <v>21.54</v>
      </c>
      <c r="U4" s="28">
        <f>T4/S4</f>
        <v>1.0301291248206599</v>
      </c>
      <c r="V4" s="26">
        <v>22.18</v>
      </c>
      <c r="W4" s="48">
        <v>22.56</v>
      </c>
      <c r="X4" s="27">
        <f>W4/V4</f>
        <v>1.0171325518485121</v>
      </c>
      <c r="Y4" s="29">
        <v>23.02</v>
      </c>
      <c r="Z4" s="27">
        <f>Y4/W4</f>
        <v>1.0203900709219857</v>
      </c>
      <c r="AA4" s="11" t="s">
        <v>69</v>
      </c>
    </row>
    <row r="5" spans="1:28" s="3" customFormat="1" ht="51.75" customHeight="1" x14ac:dyDescent="0.2">
      <c r="A5" s="18" t="s">
        <v>23</v>
      </c>
      <c r="B5" s="19" t="s">
        <v>24</v>
      </c>
      <c r="C5" s="20" t="s">
        <v>22</v>
      </c>
      <c r="D5" s="21">
        <v>10.97</v>
      </c>
      <c r="E5" s="21" t="e">
        <f>#REF!*1.18</f>
        <v>#REF!</v>
      </c>
      <c r="F5" s="21">
        <v>10.97</v>
      </c>
      <c r="G5" s="21">
        <v>12.28</v>
      </c>
      <c r="H5" s="22">
        <f>G5/D5</f>
        <v>1.1194165907019142</v>
      </c>
      <c r="I5" s="21">
        <f>(F5+G5)/2</f>
        <v>11.625</v>
      </c>
      <c r="J5" s="23" t="e">
        <f t="shared" si="0"/>
        <v>#REF!</v>
      </c>
      <c r="K5" s="30"/>
      <c r="L5" s="24">
        <v>12.28</v>
      </c>
      <c r="M5" s="24">
        <v>12.8</v>
      </c>
      <c r="N5" s="25">
        <f t="shared" ref="N5:N16" si="1">M5/L5</f>
        <v>1.0423452768729642</v>
      </c>
      <c r="O5" s="26">
        <v>14.16</v>
      </c>
      <c r="P5" s="26">
        <v>15.02</v>
      </c>
      <c r="Q5" s="27" t="e">
        <f>P5/#REF!</f>
        <v>#REF!</v>
      </c>
      <c r="R5" s="27">
        <f t="shared" ref="R5:R18" si="2">P5/O5</f>
        <v>1.0607344632768361</v>
      </c>
      <c r="S5" s="26">
        <v>15.02</v>
      </c>
      <c r="T5" s="26">
        <v>15.47</v>
      </c>
      <c r="U5" s="28">
        <f t="shared" ref="U5:U16" si="3">T5/S5</f>
        <v>1.029960053262317</v>
      </c>
      <c r="V5" s="26">
        <v>15.93</v>
      </c>
      <c r="W5" s="48">
        <v>16.2</v>
      </c>
      <c r="X5" s="27">
        <f t="shared" ref="X5:X18" si="4">W5/V5</f>
        <v>1.0169491525423728</v>
      </c>
      <c r="Y5" s="29">
        <v>16.52</v>
      </c>
      <c r="Z5" s="27">
        <f t="shared" ref="Z5:Z9" si="5">Y5/W5</f>
        <v>1.019753086419753</v>
      </c>
      <c r="AA5" s="11" t="s">
        <v>70</v>
      </c>
    </row>
    <row r="6" spans="1:28" s="3" customFormat="1" ht="58.5" customHeight="1" x14ac:dyDescent="0.2">
      <c r="A6" s="18" t="s">
        <v>25</v>
      </c>
      <c r="B6" s="19" t="s">
        <v>21</v>
      </c>
      <c r="C6" s="20" t="s">
        <v>22</v>
      </c>
      <c r="D6" s="21"/>
      <c r="E6" s="21"/>
      <c r="F6" s="21"/>
      <c r="G6" s="21" t="s">
        <v>26</v>
      </c>
      <c r="H6" s="22"/>
      <c r="I6" s="21"/>
      <c r="J6" s="23"/>
      <c r="K6" s="30"/>
      <c r="L6" s="31">
        <v>1403.67</v>
      </c>
      <c r="M6" s="31">
        <v>98.92</v>
      </c>
      <c r="N6" s="25">
        <f t="shared" si="1"/>
        <v>7.047240448253507E-2</v>
      </c>
      <c r="O6" s="32">
        <v>107.33</v>
      </c>
      <c r="P6" s="32">
        <v>113.76</v>
      </c>
      <c r="Q6" s="27" t="e">
        <f>P6/#REF!</f>
        <v>#REF!</v>
      </c>
      <c r="R6" s="27">
        <f t="shared" si="2"/>
        <v>1.0599086928165471</v>
      </c>
      <c r="S6" s="26">
        <v>113.76</v>
      </c>
      <c r="T6" s="26">
        <v>119.45</v>
      </c>
      <c r="U6" s="28">
        <f t="shared" si="3"/>
        <v>1.0500175808720111</v>
      </c>
      <c r="V6" s="26">
        <v>129</v>
      </c>
      <c r="W6" s="48">
        <v>131.18</v>
      </c>
      <c r="X6" s="27">
        <f t="shared" si="4"/>
        <v>1.0168992248062017</v>
      </c>
      <c r="Y6" s="29">
        <v>134.4</v>
      </c>
      <c r="Z6" s="27">
        <f t="shared" si="5"/>
        <v>1.0245464247598719</v>
      </c>
      <c r="AA6" s="11" t="s">
        <v>71</v>
      </c>
    </row>
    <row r="7" spans="1:28" s="3" customFormat="1" ht="58.5" customHeight="1" x14ac:dyDescent="0.2">
      <c r="A7" s="18" t="s">
        <v>27</v>
      </c>
      <c r="B7" s="19" t="s">
        <v>21</v>
      </c>
      <c r="C7" s="20" t="s">
        <v>28</v>
      </c>
      <c r="D7" s="34">
        <v>1253.28</v>
      </c>
      <c r="E7" s="34" t="e">
        <f>#REF!*1.18</f>
        <v>#REF!</v>
      </c>
      <c r="F7" s="34">
        <v>1253.28</v>
      </c>
      <c r="G7" s="34">
        <v>1403.67</v>
      </c>
      <c r="H7" s="22">
        <f>G7/D7</f>
        <v>1.1199971275373422</v>
      </c>
      <c r="I7" s="34" t="e">
        <f>#REF!*1.18</f>
        <v>#REF!</v>
      </c>
      <c r="J7" s="23" t="e">
        <f t="shared" ref="J7:J9" si="6">I7/E7</f>
        <v>#REF!</v>
      </c>
      <c r="K7" s="30"/>
      <c r="L7" s="31">
        <v>1403.67</v>
      </c>
      <c r="M7" s="31">
        <v>1462.62</v>
      </c>
      <c r="N7" s="25">
        <f t="shared" si="1"/>
        <v>1.0419970505888134</v>
      </c>
      <c r="O7" s="32"/>
      <c r="P7" s="32">
        <v>113.67</v>
      </c>
      <c r="Q7" s="27" t="e">
        <f>P7/#REF!</f>
        <v>#REF!</v>
      </c>
      <c r="R7" s="27"/>
      <c r="S7" s="26">
        <v>113.67</v>
      </c>
      <c r="T7" s="26">
        <v>119.35</v>
      </c>
      <c r="U7" s="28">
        <f t="shared" si="3"/>
        <v>1.0499692091141022</v>
      </c>
      <c r="V7" s="26">
        <v>125.31</v>
      </c>
      <c r="W7" s="48">
        <v>125.31</v>
      </c>
      <c r="X7" s="27">
        <f t="shared" si="4"/>
        <v>1</v>
      </c>
      <c r="Y7" s="29">
        <v>127.81</v>
      </c>
      <c r="Z7" s="27">
        <f t="shared" si="5"/>
        <v>1.0199505227036949</v>
      </c>
      <c r="AA7" s="11" t="s">
        <v>72</v>
      </c>
    </row>
    <row r="8" spans="1:28" s="3" customFormat="1" ht="53.25" customHeight="1" x14ac:dyDescent="0.2">
      <c r="A8" s="18" t="s">
        <v>29</v>
      </c>
      <c r="B8" s="19" t="s">
        <v>21</v>
      </c>
      <c r="C8" s="20" t="s">
        <v>28</v>
      </c>
      <c r="D8" s="34">
        <v>1253.28</v>
      </c>
      <c r="E8" s="34" t="e">
        <f>#REF!*1.18</f>
        <v>#REF!</v>
      </c>
      <c r="F8" s="34">
        <v>1253.28</v>
      </c>
      <c r="G8" s="34">
        <v>1403.67</v>
      </c>
      <c r="H8" s="22">
        <f>G8/D8</f>
        <v>1.1199971275373422</v>
      </c>
      <c r="I8" s="34" t="e">
        <f>#REF!*1.18</f>
        <v>#REF!</v>
      </c>
      <c r="J8" s="23" t="e">
        <f t="shared" si="6"/>
        <v>#REF!</v>
      </c>
      <c r="K8" s="30"/>
      <c r="L8" s="31">
        <v>1403.67</v>
      </c>
      <c r="M8" s="31">
        <v>1462.62</v>
      </c>
      <c r="N8" s="25">
        <f t="shared" si="1"/>
        <v>1.0419970505888134</v>
      </c>
      <c r="O8" s="32">
        <v>1586.95</v>
      </c>
      <c r="P8" s="32">
        <v>1642.12</v>
      </c>
      <c r="Q8" s="27" t="e">
        <f>P8/#REF!</f>
        <v>#REF!</v>
      </c>
      <c r="R8" s="27">
        <f t="shared" si="2"/>
        <v>1.0347648004032892</v>
      </c>
      <c r="S8" s="26">
        <v>1642.12</v>
      </c>
      <c r="T8" s="26">
        <v>1691.39</v>
      </c>
      <c r="U8" s="28">
        <f t="shared" si="3"/>
        <v>1.0300038974009209</v>
      </c>
      <c r="V8" s="26">
        <v>1750.65</v>
      </c>
      <c r="W8" s="48">
        <v>1780.32</v>
      </c>
      <c r="X8" s="27">
        <f t="shared" si="4"/>
        <v>1.0169479907462942</v>
      </c>
      <c r="Y8" s="29">
        <v>1830.22</v>
      </c>
      <c r="Z8" s="27">
        <f t="shared" si="5"/>
        <v>1.0280286690033253</v>
      </c>
      <c r="AA8" s="11" t="s">
        <v>73</v>
      </c>
    </row>
    <row r="9" spans="1:28" s="3" customFormat="1" ht="63" customHeight="1" x14ac:dyDescent="0.2">
      <c r="A9" s="18" t="s">
        <v>30</v>
      </c>
      <c r="B9" s="19" t="s">
        <v>21</v>
      </c>
      <c r="C9" s="20" t="s">
        <v>28</v>
      </c>
      <c r="D9" s="34">
        <v>1253.28</v>
      </c>
      <c r="E9" s="34" t="e">
        <f>#REF!*1.18</f>
        <v>#REF!</v>
      </c>
      <c r="F9" s="34">
        <v>1253.28</v>
      </c>
      <c r="G9" s="34">
        <v>1403.67</v>
      </c>
      <c r="H9" s="22">
        <f>G9/D9</f>
        <v>1.1199971275373422</v>
      </c>
      <c r="I9" s="34" t="e">
        <f>#REF!*1.18</f>
        <v>#REF!</v>
      </c>
      <c r="J9" s="23" t="e">
        <f t="shared" si="6"/>
        <v>#REF!</v>
      </c>
      <c r="K9" s="30"/>
      <c r="L9" s="31">
        <v>1403.67</v>
      </c>
      <c r="M9" s="31">
        <v>1462.62</v>
      </c>
      <c r="N9" s="25">
        <f t="shared" si="1"/>
        <v>1.0419970505888134</v>
      </c>
      <c r="O9" s="32"/>
      <c r="P9" s="32">
        <v>1682.59</v>
      </c>
      <c r="Q9" s="27" t="e">
        <f>P9/#REF!</f>
        <v>#REF!</v>
      </c>
      <c r="R9" s="27"/>
      <c r="S9" s="26">
        <v>1682.59</v>
      </c>
      <c r="T9" s="26">
        <v>1733.07</v>
      </c>
      <c r="U9" s="28">
        <f t="shared" si="3"/>
        <v>1.0300013669402528</v>
      </c>
      <c r="V9" s="26">
        <v>1793.73</v>
      </c>
      <c r="W9" s="48">
        <v>1793.73</v>
      </c>
      <c r="X9" s="27">
        <f t="shared" si="4"/>
        <v>1</v>
      </c>
      <c r="Y9" s="29">
        <v>1828.68</v>
      </c>
      <c r="Z9" s="27">
        <f t="shared" si="5"/>
        <v>1.0194845378066932</v>
      </c>
      <c r="AA9" s="11" t="s">
        <v>74</v>
      </c>
    </row>
    <row r="10" spans="1:28" s="3" customFormat="1" ht="45" hidden="1" customHeight="1" x14ac:dyDescent="0.2">
      <c r="A10" s="18" t="s">
        <v>31</v>
      </c>
      <c r="B10" s="19" t="s">
        <v>21</v>
      </c>
      <c r="C10" s="20" t="s">
        <v>28</v>
      </c>
      <c r="D10" s="34">
        <v>1253.28</v>
      </c>
      <c r="E10" s="34" t="e">
        <f>#REF!*1.18</f>
        <v>#REF!</v>
      </c>
      <c r="F10" s="34">
        <v>1253.28</v>
      </c>
      <c r="G10" s="34">
        <v>1403.67</v>
      </c>
      <c r="H10" s="22">
        <f>G10/D10</f>
        <v>1.1199971275373422</v>
      </c>
      <c r="I10" s="34" t="e">
        <f>#REF!*1.18</f>
        <v>#REF!</v>
      </c>
      <c r="J10" s="23" t="e">
        <f t="shared" si="0"/>
        <v>#REF!</v>
      </c>
      <c r="K10" s="30"/>
      <c r="L10" s="31">
        <v>1403.67</v>
      </c>
      <c r="M10" s="31">
        <v>1462.62</v>
      </c>
      <c r="N10" s="25">
        <f t="shared" si="1"/>
        <v>1.0419970505888134</v>
      </c>
      <c r="O10" s="32">
        <v>1586.95</v>
      </c>
      <c r="P10" s="32">
        <v>1682.59</v>
      </c>
      <c r="Q10" s="27" t="e">
        <f>P10/#REF!</f>
        <v>#REF!</v>
      </c>
      <c r="R10" s="27">
        <f t="shared" si="2"/>
        <v>1.0602665490406125</v>
      </c>
      <c r="S10" s="26">
        <v>1682.59</v>
      </c>
      <c r="T10" s="26">
        <v>1733.07</v>
      </c>
      <c r="U10" s="28">
        <f t="shared" si="3"/>
        <v>1.0300013669402528</v>
      </c>
      <c r="V10" s="44"/>
      <c r="W10" s="49"/>
      <c r="X10" s="27" t="e">
        <f t="shared" si="4"/>
        <v>#DIV/0!</v>
      </c>
      <c r="Y10" s="44"/>
      <c r="Z10" s="33"/>
      <c r="AA10" s="17"/>
    </row>
    <row r="11" spans="1:28" s="36" customFormat="1" ht="80.25" customHeight="1" x14ac:dyDescent="0.3">
      <c r="A11" s="55" t="s">
        <v>79</v>
      </c>
      <c r="B11" s="19" t="s">
        <v>80</v>
      </c>
      <c r="C11" s="20" t="s">
        <v>22</v>
      </c>
      <c r="D11" s="21">
        <v>3.72</v>
      </c>
      <c r="E11" s="21">
        <v>3.48</v>
      </c>
      <c r="F11" s="21">
        <v>3.72</v>
      </c>
      <c r="G11" s="21">
        <v>4.16</v>
      </c>
      <c r="H11" s="22">
        <f>G11/D11</f>
        <v>1.118279569892473</v>
      </c>
      <c r="I11" s="21">
        <f>(F11+G11)/2</f>
        <v>3.9400000000000004</v>
      </c>
      <c r="J11" s="23">
        <f t="shared" si="0"/>
        <v>1.1321839080459772</v>
      </c>
      <c r="K11" s="30"/>
      <c r="L11" s="24">
        <v>4.16</v>
      </c>
      <c r="M11" s="24">
        <v>4.4800000000000004</v>
      </c>
      <c r="N11" s="25">
        <f t="shared" si="1"/>
        <v>1.0769230769230771</v>
      </c>
      <c r="O11" s="26">
        <v>4.8600000000000003</v>
      </c>
      <c r="P11" s="26">
        <v>4.97</v>
      </c>
      <c r="Q11" s="27" t="e">
        <f>P11/#REF!</f>
        <v>#REF!</v>
      </c>
      <c r="R11" s="27">
        <f t="shared" si="2"/>
        <v>1.022633744855967</v>
      </c>
      <c r="S11" s="26">
        <v>4.97</v>
      </c>
      <c r="T11" s="26">
        <v>5.18</v>
      </c>
      <c r="U11" s="27">
        <f t="shared" si="3"/>
        <v>1.0422535211267605</v>
      </c>
      <c r="V11" s="26">
        <v>5.36</v>
      </c>
      <c r="W11" s="48">
        <v>5.45</v>
      </c>
      <c r="X11" s="27">
        <f t="shared" si="4"/>
        <v>1.0167910447761195</v>
      </c>
      <c r="Y11" s="26"/>
      <c r="Z11" s="27"/>
      <c r="AA11" s="55" t="s">
        <v>59</v>
      </c>
      <c r="AB11" s="35"/>
    </row>
    <row r="12" spans="1:28" s="36" customFormat="1" ht="114.75" x14ac:dyDescent="0.2">
      <c r="A12" s="56"/>
      <c r="B12" s="19" t="s">
        <v>81</v>
      </c>
      <c r="C12" s="20" t="s">
        <v>22</v>
      </c>
      <c r="D12" s="21"/>
      <c r="E12" s="21"/>
      <c r="F12" s="21"/>
      <c r="G12" s="21"/>
      <c r="H12" s="22"/>
      <c r="I12" s="21"/>
      <c r="J12" s="23"/>
      <c r="K12" s="30"/>
      <c r="L12" s="24"/>
      <c r="M12" s="24">
        <v>4.47</v>
      </c>
      <c r="N12" s="25"/>
      <c r="O12" s="26">
        <v>4.8099999999999996</v>
      </c>
      <c r="P12" s="26">
        <v>4.91</v>
      </c>
      <c r="Q12" s="27"/>
      <c r="R12" s="27">
        <f t="shared" si="2"/>
        <v>1.0207900207900209</v>
      </c>
      <c r="S12" s="26">
        <v>4.91</v>
      </c>
      <c r="T12" s="26">
        <v>5.1100000000000003</v>
      </c>
      <c r="U12" s="27">
        <f t="shared" si="3"/>
        <v>1.0407331975560081</v>
      </c>
      <c r="V12" s="26">
        <v>5.29</v>
      </c>
      <c r="W12" s="48">
        <v>5.38</v>
      </c>
      <c r="X12" s="27">
        <f t="shared" si="4"/>
        <v>1.0170132325141776</v>
      </c>
      <c r="Y12" s="26"/>
      <c r="Z12" s="27"/>
      <c r="AA12" s="57"/>
    </row>
    <row r="13" spans="1:28" s="36" customFormat="1" ht="38.25" x14ac:dyDescent="0.2">
      <c r="A13" s="56"/>
      <c r="B13" s="19" t="s">
        <v>32</v>
      </c>
      <c r="C13" s="20" t="s">
        <v>33</v>
      </c>
      <c r="D13" s="21"/>
      <c r="E13" s="21"/>
      <c r="F13" s="21"/>
      <c r="G13" s="21"/>
      <c r="H13" s="22"/>
      <c r="I13" s="21"/>
      <c r="J13" s="23"/>
      <c r="K13" s="30"/>
      <c r="L13" s="24"/>
      <c r="M13" s="24">
        <v>4455</v>
      </c>
      <c r="N13" s="25"/>
      <c r="O13" s="26">
        <v>4747</v>
      </c>
      <c r="P13" s="26">
        <v>4860</v>
      </c>
      <c r="Q13" s="27"/>
      <c r="R13" s="27">
        <f t="shared" si="2"/>
        <v>1.0238045081103855</v>
      </c>
      <c r="S13" s="26">
        <v>4860</v>
      </c>
      <c r="T13" s="26">
        <v>5058</v>
      </c>
      <c r="U13" s="27">
        <f t="shared" si="3"/>
        <v>1.0407407407407407</v>
      </c>
      <c r="V13" s="26">
        <v>5231</v>
      </c>
      <c r="W13" s="48">
        <v>5316</v>
      </c>
      <c r="X13" s="27">
        <f t="shared" si="4"/>
        <v>1.0162492831198624</v>
      </c>
      <c r="Y13" s="26"/>
      <c r="Z13" s="26"/>
      <c r="AA13" s="57"/>
    </row>
    <row r="14" spans="1:28" s="36" customFormat="1" ht="25.5" x14ac:dyDescent="0.2">
      <c r="A14" s="55" t="s">
        <v>34</v>
      </c>
      <c r="B14" s="19" t="s">
        <v>35</v>
      </c>
      <c r="C14" s="20" t="s">
        <v>36</v>
      </c>
      <c r="D14" s="21"/>
      <c r="E14" s="21"/>
      <c r="F14" s="21"/>
      <c r="G14" s="21"/>
      <c r="H14" s="22"/>
      <c r="I14" s="21"/>
      <c r="J14" s="23"/>
      <c r="K14" s="30"/>
      <c r="L14" s="24">
        <v>35.229999999999997</v>
      </c>
      <c r="M14" s="24">
        <v>36.700000000000003</v>
      </c>
      <c r="N14" s="25">
        <f t="shared" si="1"/>
        <v>1.0417258018734035</v>
      </c>
      <c r="O14" s="26">
        <v>38.270000000000003</v>
      </c>
      <c r="P14" s="26">
        <v>38.270000000000003</v>
      </c>
      <c r="Q14" s="27" t="e">
        <f>P14/#REF!</f>
        <v>#REF!</v>
      </c>
      <c r="R14" s="27">
        <f t="shared" si="2"/>
        <v>1</v>
      </c>
      <c r="S14" s="26">
        <v>38.270000000000003</v>
      </c>
      <c r="T14" s="26">
        <v>39.6</v>
      </c>
      <c r="U14" s="28">
        <f t="shared" si="3"/>
        <v>1.0347530702900443</v>
      </c>
      <c r="V14" s="26">
        <v>40.950000000000003</v>
      </c>
      <c r="W14" s="48">
        <v>41.64</v>
      </c>
      <c r="X14" s="27">
        <f t="shared" si="4"/>
        <v>1.0168498168498168</v>
      </c>
      <c r="Y14" s="29">
        <v>42.23</v>
      </c>
      <c r="Z14" s="27">
        <f t="shared" ref="Z14:Z16" si="7">Y14/W14</f>
        <v>1.0141690682036502</v>
      </c>
      <c r="AA14" s="59" t="s">
        <v>68</v>
      </c>
    </row>
    <row r="15" spans="1:28" s="36" customFormat="1" ht="25.5" x14ac:dyDescent="0.2">
      <c r="A15" s="58"/>
      <c r="B15" s="19" t="s">
        <v>37</v>
      </c>
      <c r="C15" s="20" t="s">
        <v>36</v>
      </c>
      <c r="D15" s="21"/>
      <c r="E15" s="21"/>
      <c r="F15" s="21"/>
      <c r="G15" s="21"/>
      <c r="H15" s="22"/>
      <c r="I15" s="21"/>
      <c r="J15" s="23"/>
      <c r="K15" s="30"/>
      <c r="L15" s="24">
        <v>38.25</v>
      </c>
      <c r="M15" s="24">
        <v>39.85</v>
      </c>
      <c r="N15" s="25">
        <f t="shared" si="1"/>
        <v>1.0418300653594772</v>
      </c>
      <c r="O15" s="26">
        <v>42.85</v>
      </c>
      <c r="P15" s="26">
        <v>42.85</v>
      </c>
      <c r="Q15" s="27" t="e">
        <f>P15/#REF!</f>
        <v>#REF!</v>
      </c>
      <c r="R15" s="27">
        <f t="shared" si="2"/>
        <v>1</v>
      </c>
      <c r="S15" s="26">
        <v>42.85</v>
      </c>
      <c r="T15" s="26">
        <v>44.34</v>
      </c>
      <c r="U15" s="28">
        <f t="shared" si="3"/>
        <v>1.0347724620770129</v>
      </c>
      <c r="V15" s="26">
        <v>45.85</v>
      </c>
      <c r="W15" s="48">
        <v>46.63</v>
      </c>
      <c r="X15" s="27">
        <f t="shared" si="4"/>
        <v>1.0170119956379498</v>
      </c>
      <c r="Y15" s="29">
        <v>47.28</v>
      </c>
      <c r="Z15" s="27">
        <f t="shared" si="7"/>
        <v>1.0139395239116449</v>
      </c>
      <c r="AA15" s="59"/>
    </row>
    <row r="16" spans="1:28" s="3" customFormat="1" ht="38.25" x14ac:dyDescent="0.2">
      <c r="A16" s="55" t="s">
        <v>38</v>
      </c>
      <c r="B16" s="19" t="s">
        <v>39</v>
      </c>
      <c r="C16" s="20" t="s">
        <v>40</v>
      </c>
      <c r="D16" s="21">
        <v>2.56</v>
      </c>
      <c r="E16" s="21">
        <v>2.4900000000000002</v>
      </c>
      <c r="F16" s="21">
        <v>2.56</v>
      </c>
      <c r="G16" s="21">
        <v>2.87</v>
      </c>
      <c r="H16" s="22">
        <f>G16/D16</f>
        <v>1.12109375</v>
      </c>
      <c r="I16" s="21">
        <f>(F16+G16)/2</f>
        <v>2.7149999999999999</v>
      </c>
      <c r="J16" s="23">
        <f t="shared" si="0"/>
        <v>1.0903614457831323</v>
      </c>
      <c r="K16" s="30"/>
      <c r="L16" s="24">
        <v>2.87</v>
      </c>
      <c r="M16" s="24">
        <v>2.99</v>
      </c>
      <c r="N16" s="25">
        <f t="shared" si="1"/>
        <v>1.0418118466898956</v>
      </c>
      <c r="O16" s="26">
        <v>3.24</v>
      </c>
      <c r="P16" s="26">
        <v>3.44</v>
      </c>
      <c r="Q16" s="27" t="e">
        <f>P16/#REF!</f>
        <v>#REF!</v>
      </c>
      <c r="R16" s="27">
        <f t="shared" si="2"/>
        <v>1.0617283950617282</v>
      </c>
      <c r="S16" s="26">
        <v>3.44</v>
      </c>
      <c r="T16" s="26">
        <v>3.57</v>
      </c>
      <c r="U16" s="28">
        <f t="shared" si="3"/>
        <v>1.0377906976744187</v>
      </c>
      <c r="V16" s="26">
        <v>3.69</v>
      </c>
      <c r="W16" s="48">
        <v>3.75</v>
      </c>
      <c r="X16" s="27">
        <f t="shared" si="4"/>
        <v>1.0162601626016261</v>
      </c>
      <c r="Y16" s="29">
        <v>3.82</v>
      </c>
      <c r="Z16" s="27">
        <f t="shared" si="7"/>
        <v>1.0186666666666666</v>
      </c>
      <c r="AA16" s="59" t="s">
        <v>60</v>
      </c>
    </row>
    <row r="17" spans="1:27" s="3" customFormat="1" ht="51" x14ac:dyDescent="0.2">
      <c r="A17" s="55"/>
      <c r="B17" s="19" t="s">
        <v>41</v>
      </c>
      <c r="C17" s="20" t="s">
        <v>40</v>
      </c>
      <c r="D17" s="21"/>
      <c r="E17" s="21"/>
      <c r="F17" s="21"/>
      <c r="G17" s="21"/>
      <c r="H17" s="22"/>
      <c r="I17" s="21"/>
      <c r="J17" s="23"/>
      <c r="K17" s="30"/>
      <c r="L17" s="24"/>
      <c r="M17" s="24"/>
      <c r="N17" s="25"/>
      <c r="O17" s="26" t="s">
        <v>42</v>
      </c>
      <c r="P17" s="26" t="s">
        <v>43</v>
      </c>
      <c r="Q17" s="27"/>
      <c r="R17" s="37" t="s">
        <v>44</v>
      </c>
      <c r="S17" s="26" t="s">
        <v>43</v>
      </c>
      <c r="T17" s="26" t="s">
        <v>45</v>
      </c>
      <c r="U17" s="37" t="s">
        <v>46</v>
      </c>
      <c r="V17" s="26" t="s">
        <v>47</v>
      </c>
      <c r="W17" s="50" t="s">
        <v>61</v>
      </c>
      <c r="X17" s="37" t="s">
        <v>75</v>
      </c>
      <c r="Y17" s="46" t="s">
        <v>62</v>
      </c>
      <c r="Z17" s="37" t="s">
        <v>76</v>
      </c>
      <c r="AA17" s="59"/>
    </row>
    <row r="18" spans="1:27" s="3" customFormat="1" ht="25.5" x14ac:dyDescent="0.2">
      <c r="A18" s="60"/>
      <c r="B18" s="19" t="s">
        <v>48</v>
      </c>
      <c r="C18" s="20" t="s">
        <v>40</v>
      </c>
      <c r="D18" s="21">
        <v>2.56</v>
      </c>
      <c r="E18" s="21">
        <v>2.4900000000000002</v>
      </c>
      <c r="F18" s="21">
        <v>2.56</v>
      </c>
      <c r="G18" s="21"/>
      <c r="H18" s="22">
        <f>G18/D18</f>
        <v>0</v>
      </c>
      <c r="I18" s="21"/>
      <c r="J18" s="23"/>
      <c r="K18" s="30"/>
      <c r="L18" s="24">
        <v>2.0099999999999998</v>
      </c>
      <c r="M18" s="24">
        <v>2.09</v>
      </c>
      <c r="N18" s="25">
        <f>M18/L18</f>
        <v>1.0398009950248757</v>
      </c>
      <c r="O18" s="26">
        <v>2.27</v>
      </c>
      <c r="P18" s="26">
        <v>2.41</v>
      </c>
      <c r="Q18" s="27" t="e">
        <f>P18/#REF!</f>
        <v>#REF!</v>
      </c>
      <c r="R18" s="27">
        <f t="shared" si="2"/>
        <v>1.0616740088105727</v>
      </c>
      <c r="S18" s="26">
        <v>2.41</v>
      </c>
      <c r="T18" s="26">
        <v>2.5</v>
      </c>
      <c r="U18" s="28">
        <f t="shared" ref="U18" si="8">T18/S18</f>
        <v>1.0373443983402488</v>
      </c>
      <c r="V18" s="26">
        <v>2.58</v>
      </c>
      <c r="W18" s="48">
        <v>2.62</v>
      </c>
      <c r="X18" s="27">
        <f t="shared" si="4"/>
        <v>1.0155038759689923</v>
      </c>
      <c r="Y18" s="29">
        <v>2.67</v>
      </c>
      <c r="Z18" s="28"/>
      <c r="AA18" s="59"/>
    </row>
    <row r="19" spans="1:27" s="3" customFormat="1" ht="51" x14ac:dyDescent="0.3">
      <c r="A19" s="61"/>
      <c r="B19" s="19" t="s">
        <v>49</v>
      </c>
      <c r="C19" s="20" t="s">
        <v>40</v>
      </c>
      <c r="D19" s="38"/>
      <c r="E19" s="38"/>
      <c r="F19" s="38"/>
      <c r="G19" s="38"/>
      <c r="H19" s="39"/>
      <c r="I19" s="38"/>
      <c r="J19" s="38"/>
      <c r="K19" s="38"/>
      <c r="L19" s="38"/>
      <c r="M19" s="38"/>
      <c r="N19" s="38"/>
      <c r="O19" s="26" t="s">
        <v>50</v>
      </c>
      <c r="P19" s="26" t="s">
        <v>51</v>
      </c>
      <c r="Q19" s="40"/>
      <c r="R19" s="41" t="s">
        <v>52</v>
      </c>
      <c r="S19" s="26" t="s">
        <v>51</v>
      </c>
      <c r="T19" s="26" t="s">
        <v>53</v>
      </c>
      <c r="U19" s="37" t="s">
        <v>54</v>
      </c>
      <c r="V19" s="26" t="s">
        <v>55</v>
      </c>
      <c r="W19" s="50" t="s">
        <v>63</v>
      </c>
      <c r="X19" s="37" t="s">
        <v>77</v>
      </c>
      <c r="Y19" s="46" t="s">
        <v>64</v>
      </c>
      <c r="Z19" s="37" t="s">
        <v>78</v>
      </c>
      <c r="AA19" s="62"/>
    </row>
    <row r="20" spans="1:27" ht="77.25" customHeight="1" x14ac:dyDescent="0.2">
      <c r="A20" s="42" t="s">
        <v>65</v>
      </c>
      <c r="B20" s="43" t="s">
        <v>24</v>
      </c>
      <c r="C20" s="20" t="s">
        <v>66</v>
      </c>
      <c r="D20" s="21">
        <v>10.97</v>
      </c>
      <c r="E20" s="21" t="e">
        <f>#REF!*1.18</f>
        <v>#REF!</v>
      </c>
      <c r="F20" s="21">
        <v>10.97</v>
      </c>
      <c r="G20" s="21">
        <v>12.28</v>
      </c>
      <c r="H20" s="22">
        <f>G20/D20</f>
        <v>1.1194165907019142</v>
      </c>
      <c r="I20" s="21">
        <f>(F20+G20)/2</f>
        <v>11.625</v>
      </c>
      <c r="J20" s="23" t="e">
        <f t="shared" ref="J20" si="9">I20/E20</f>
        <v>#REF!</v>
      </c>
      <c r="K20" s="30"/>
      <c r="L20" s="24">
        <v>12.28</v>
      </c>
      <c r="M20" s="24">
        <v>12.8</v>
      </c>
      <c r="N20" s="25">
        <f t="shared" ref="N20" si="10">M20/L20</f>
        <v>1.0423452768729642</v>
      </c>
      <c r="O20" s="26">
        <v>14.16</v>
      </c>
      <c r="P20" s="26">
        <v>15.02</v>
      </c>
      <c r="Q20" s="27" t="e">
        <f>P20/#REF!</f>
        <v>#REF!</v>
      </c>
      <c r="R20" s="27">
        <f t="shared" ref="R20" si="11">P20/O20</f>
        <v>1.0607344632768361</v>
      </c>
      <c r="S20" s="26">
        <v>15.02</v>
      </c>
      <c r="T20" s="26">
        <v>15.47</v>
      </c>
      <c r="U20" s="28">
        <f t="shared" ref="U20" si="12">T20/S20</f>
        <v>1.029960053262317</v>
      </c>
      <c r="V20" s="26"/>
      <c r="W20" s="48">
        <v>5719.15</v>
      </c>
      <c r="X20" s="27"/>
      <c r="Y20" s="29">
        <v>5719.15</v>
      </c>
      <c r="Z20" s="27">
        <f t="shared" ref="Z20" si="13">Y20/W20</f>
        <v>1</v>
      </c>
      <c r="AA20" s="11" t="s">
        <v>67</v>
      </c>
    </row>
    <row r="21" spans="1:27" ht="46.5" customHeight="1" x14ac:dyDescent="0.2"/>
    <row r="28" spans="1:27" x14ac:dyDescent="0.2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</row>
  </sheetData>
  <mergeCells count="8">
    <mergeCell ref="A28:M28"/>
    <mergeCell ref="A1:AA1"/>
    <mergeCell ref="A11:A13"/>
    <mergeCell ref="AA11:AA13"/>
    <mergeCell ref="A14:A15"/>
    <mergeCell ref="AA14:AA15"/>
    <mergeCell ref="A16:A19"/>
    <mergeCell ref="AA16:AA19"/>
  </mergeCells>
  <pageMargins left="0.70866141732283472" right="0.70866141732283472" top="0.74803149606299213" bottom="0.74803149606299213" header="0.31496062992125984" footer="0.31496062992125984"/>
  <pageSetup paperSize="9" scale="50" orientation="portrait" verticalDpi="0" r:id="rId1"/>
  <colBreaks count="1" manualBreakCount="1">
    <brk id="2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2018-12-25T14:19:14Z</cp:lastPrinted>
  <dcterms:created xsi:type="dcterms:W3CDTF">2018-06-26T11:56:27Z</dcterms:created>
  <dcterms:modified xsi:type="dcterms:W3CDTF">2018-12-26T12:38:23Z</dcterms:modified>
</cp:coreProperties>
</file>