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F6" i="1"/>
  <c r="F27"/>
  <c r="F40"/>
  <c r="F52"/>
  <c r="E78"/>
  <c r="F78"/>
  <c r="F81"/>
  <c r="F85"/>
  <c r="F87"/>
  <c r="F93"/>
  <c r="F117"/>
  <c r="F453"/>
  <c r="F462"/>
  <c r="E199"/>
  <c r="F199"/>
  <c r="E201"/>
  <c r="F201"/>
  <c r="E208"/>
  <c r="F208"/>
  <c r="E206"/>
  <c r="F206"/>
  <c r="E204"/>
  <c r="F204"/>
  <c r="F203" s="1"/>
  <c r="E203" l="1"/>
  <c r="E198"/>
  <c r="F198"/>
  <c r="F197" s="1"/>
  <c r="E195"/>
  <c r="F195"/>
  <c r="E193"/>
  <c r="E192" s="1"/>
  <c r="E191" s="1"/>
  <c r="F193"/>
  <c r="E143"/>
  <c r="E142" s="1"/>
  <c r="F143"/>
  <c r="F142" s="1"/>
  <c r="E140"/>
  <c r="F140"/>
  <c r="E137"/>
  <c r="F137"/>
  <c r="E134"/>
  <c r="E133" s="1"/>
  <c r="F134"/>
  <c r="E131"/>
  <c r="E130" s="1"/>
  <c r="F131"/>
  <c r="F130" s="1"/>
  <c r="E128"/>
  <c r="F128"/>
  <c r="E126"/>
  <c r="F126"/>
  <c r="E124"/>
  <c r="F124"/>
  <c r="E122"/>
  <c r="E121" s="1"/>
  <c r="F122"/>
  <c r="E119"/>
  <c r="F119"/>
  <c r="E115"/>
  <c r="E114" s="1"/>
  <c r="F115"/>
  <c r="E111"/>
  <c r="F111"/>
  <c r="E109"/>
  <c r="F109"/>
  <c r="E107"/>
  <c r="F107"/>
  <c r="E105"/>
  <c r="F105"/>
  <c r="E103"/>
  <c r="F103"/>
  <c r="E101"/>
  <c r="F101"/>
  <c r="E97"/>
  <c r="F97"/>
  <c r="E90"/>
  <c r="F90"/>
  <c r="E87"/>
  <c r="E83"/>
  <c r="F83"/>
  <c r="E76"/>
  <c r="F76"/>
  <c r="E74"/>
  <c r="F74"/>
  <c r="E61"/>
  <c r="F61"/>
  <c r="E58"/>
  <c r="F58"/>
  <c r="E55"/>
  <c r="F55"/>
  <c r="E46"/>
  <c r="F46"/>
  <c r="E42"/>
  <c r="F42"/>
  <c r="E36"/>
  <c r="F36"/>
  <c r="F26" s="1"/>
  <c r="E34"/>
  <c r="F34"/>
  <c r="E31"/>
  <c r="F31"/>
  <c r="E29"/>
  <c r="F29"/>
  <c r="E21"/>
  <c r="F21"/>
  <c r="E18"/>
  <c r="F18"/>
  <c r="E15"/>
  <c r="F15"/>
  <c r="E12"/>
  <c r="F12"/>
  <c r="E9"/>
  <c r="F9"/>
  <c r="F5" s="1"/>
  <c r="D339"/>
  <c r="E349"/>
  <c r="F349"/>
  <c r="E347"/>
  <c r="F347"/>
  <c r="E345"/>
  <c r="F345"/>
  <c r="E343"/>
  <c r="F343"/>
  <c r="E339"/>
  <c r="E338" s="1"/>
  <c r="F339"/>
  <c r="F338" s="1"/>
  <c r="E335"/>
  <c r="E334" s="1"/>
  <c r="F335"/>
  <c r="F334" s="1"/>
  <c r="E371"/>
  <c r="E370" s="1"/>
  <c r="E369" s="1"/>
  <c r="F371"/>
  <c r="F370" s="1"/>
  <c r="F369" s="1"/>
  <c r="D371"/>
  <c r="E374"/>
  <c r="F374"/>
  <c r="E376"/>
  <c r="F376"/>
  <c r="E380"/>
  <c r="F380"/>
  <c r="E382"/>
  <c r="F382"/>
  <c r="F379" s="1"/>
  <c r="E387"/>
  <c r="F387"/>
  <c r="E389"/>
  <c r="F389"/>
  <c r="E391"/>
  <c r="F391"/>
  <c r="E393"/>
  <c r="F393"/>
  <c r="E395"/>
  <c r="F395"/>
  <c r="E436"/>
  <c r="F436"/>
  <c r="E438"/>
  <c r="F438"/>
  <c r="E440"/>
  <c r="F440"/>
  <c r="E442"/>
  <c r="F442"/>
  <c r="E446"/>
  <c r="F446"/>
  <c r="E449"/>
  <c r="F449"/>
  <c r="E451"/>
  <c r="F451"/>
  <c r="E455"/>
  <c r="F455"/>
  <c r="E457"/>
  <c r="F457"/>
  <c r="E460"/>
  <c r="F460"/>
  <c r="E464"/>
  <c r="F464"/>
  <c r="D426"/>
  <c r="E426"/>
  <c r="F426"/>
  <c r="D257"/>
  <c r="E257"/>
  <c r="F257"/>
  <c r="E429"/>
  <c r="F429"/>
  <c r="D429"/>
  <c r="E424"/>
  <c r="F424"/>
  <c r="E422"/>
  <c r="F422"/>
  <c r="E420"/>
  <c r="F420"/>
  <c r="E418"/>
  <c r="F418"/>
  <c r="D418"/>
  <c r="D424"/>
  <c r="D422"/>
  <c r="E413"/>
  <c r="F413"/>
  <c r="E411"/>
  <c r="F411"/>
  <c r="E409"/>
  <c r="F409"/>
  <c r="E407"/>
  <c r="F407"/>
  <c r="D400"/>
  <c r="F400"/>
  <c r="E403"/>
  <c r="F403"/>
  <c r="E405"/>
  <c r="F405"/>
  <c r="E398"/>
  <c r="F398"/>
  <c r="F397" s="1"/>
  <c r="D398"/>
  <c r="E367"/>
  <c r="F367"/>
  <c r="E363"/>
  <c r="F363"/>
  <c r="E361"/>
  <c r="F361"/>
  <c r="E359"/>
  <c r="F359"/>
  <c r="E357"/>
  <c r="F357"/>
  <c r="E355"/>
  <c r="F355"/>
  <c r="D355"/>
  <c r="E353"/>
  <c r="F353"/>
  <c r="E331"/>
  <c r="F331"/>
  <c r="E328"/>
  <c r="F328"/>
  <c r="E326"/>
  <c r="F326"/>
  <c r="E323"/>
  <c r="F323"/>
  <c r="E320"/>
  <c r="F320"/>
  <c r="E317"/>
  <c r="F317"/>
  <c r="E315"/>
  <c r="F315"/>
  <c r="E313"/>
  <c r="F313"/>
  <c r="E311"/>
  <c r="F311"/>
  <c r="E307"/>
  <c r="F307"/>
  <c r="E305"/>
  <c r="F305"/>
  <c r="E301"/>
  <c r="F301"/>
  <c r="E299"/>
  <c r="F299"/>
  <c r="E297"/>
  <c r="E294" s="1"/>
  <c r="F297"/>
  <c r="E295"/>
  <c r="F295"/>
  <c r="E292"/>
  <c r="F292"/>
  <c r="E287"/>
  <c r="F287"/>
  <c r="E284"/>
  <c r="F284"/>
  <c r="E397" l="1"/>
  <c r="F80"/>
  <c r="E5"/>
  <c r="E73"/>
  <c r="E373"/>
  <c r="E435"/>
  <c r="E386"/>
  <c r="E379"/>
  <c r="E342"/>
  <c r="E80"/>
  <c r="E96"/>
  <c r="E95" s="1"/>
  <c r="E197"/>
  <c r="F294"/>
  <c r="F51"/>
  <c r="E417"/>
  <c r="F435"/>
  <c r="E26"/>
  <c r="E51"/>
  <c r="F114"/>
  <c r="F73"/>
  <c r="E304"/>
  <c r="F304"/>
  <c r="F373"/>
  <c r="F386"/>
  <c r="F378" s="1"/>
  <c r="F192"/>
  <c r="F191" s="1"/>
  <c r="F133"/>
  <c r="F121"/>
  <c r="E113"/>
  <c r="F96"/>
  <c r="F95" s="1"/>
  <c r="F342"/>
  <c r="E352"/>
  <c r="E351" s="1"/>
  <c r="F417"/>
  <c r="F352"/>
  <c r="F351" s="1"/>
  <c r="E282"/>
  <c r="F282"/>
  <c r="E280"/>
  <c r="E271" s="1"/>
  <c r="F280"/>
  <c r="F271" s="1"/>
  <c r="E267"/>
  <c r="F267"/>
  <c r="E265"/>
  <c r="F265"/>
  <c r="E263"/>
  <c r="F263"/>
  <c r="E261"/>
  <c r="F261"/>
  <c r="E259"/>
  <c r="F259"/>
  <c r="E255"/>
  <c r="F255"/>
  <c r="E253"/>
  <c r="F253"/>
  <c r="E251"/>
  <c r="F251"/>
  <c r="E249"/>
  <c r="F249"/>
  <c r="E247"/>
  <c r="F247"/>
  <c r="E245"/>
  <c r="F245"/>
  <c r="E243"/>
  <c r="F243"/>
  <c r="E241"/>
  <c r="F241"/>
  <c r="E239"/>
  <c r="F239"/>
  <c r="E236"/>
  <c r="F236"/>
  <c r="D236"/>
  <c r="E234"/>
  <c r="F234"/>
  <c r="E232"/>
  <c r="F232"/>
  <c r="E230"/>
  <c r="F230"/>
  <c r="E228"/>
  <c r="F228"/>
  <c r="E226"/>
  <c r="F226"/>
  <c r="E223"/>
  <c r="F223"/>
  <c r="E221"/>
  <c r="F221"/>
  <c r="E218"/>
  <c r="F218"/>
  <c r="E216"/>
  <c r="F216"/>
  <c r="E214"/>
  <c r="F214"/>
  <c r="E212"/>
  <c r="F212"/>
  <c r="E189"/>
  <c r="E188" s="1"/>
  <c r="F189"/>
  <c r="F188" s="1"/>
  <c r="E182"/>
  <c r="F182"/>
  <c r="E180"/>
  <c r="F180"/>
  <c r="E177"/>
  <c r="F177"/>
  <c r="E175"/>
  <c r="F175"/>
  <c r="E173"/>
  <c r="F173"/>
  <c r="E171"/>
  <c r="F171"/>
  <c r="D171"/>
  <c r="E165"/>
  <c r="F165"/>
  <c r="D165"/>
  <c r="E163"/>
  <c r="F163"/>
  <c r="D163"/>
  <c r="E160"/>
  <c r="F160"/>
  <c r="E158"/>
  <c r="F158"/>
  <c r="E156"/>
  <c r="F156"/>
  <c r="E153"/>
  <c r="F153"/>
  <c r="E151"/>
  <c r="F151"/>
  <c r="E148"/>
  <c r="E147" s="1"/>
  <c r="F148"/>
  <c r="F147" s="1"/>
  <c r="E71"/>
  <c r="F71"/>
  <c r="E67"/>
  <c r="F67"/>
  <c r="E64"/>
  <c r="F64"/>
  <c r="F63" s="1"/>
  <c r="D71"/>
  <c r="D460"/>
  <c r="D195"/>
  <c r="D193"/>
  <c r="D189"/>
  <c r="D188" s="1"/>
  <c r="D186"/>
  <c r="D182"/>
  <c r="D180"/>
  <c r="D177"/>
  <c r="D175"/>
  <c r="D173"/>
  <c r="D169"/>
  <c r="D167"/>
  <c r="D160"/>
  <c r="D158"/>
  <c r="D156"/>
  <c r="D153"/>
  <c r="D151"/>
  <c r="D148"/>
  <c r="D143"/>
  <c r="D142" s="1"/>
  <c r="D140"/>
  <c r="D137"/>
  <c r="D134"/>
  <c r="D131"/>
  <c r="D130" s="1"/>
  <c r="D128"/>
  <c r="D126"/>
  <c r="D124"/>
  <c r="D122"/>
  <c r="D119"/>
  <c r="D115"/>
  <c r="D111"/>
  <c r="D109"/>
  <c r="D107"/>
  <c r="D105"/>
  <c r="D103"/>
  <c r="D101"/>
  <c r="D97"/>
  <c r="D90"/>
  <c r="D87"/>
  <c r="D83"/>
  <c r="D81"/>
  <c r="D78"/>
  <c r="D76"/>
  <c r="D74"/>
  <c r="D67"/>
  <c r="D64"/>
  <c r="D61"/>
  <c r="D58"/>
  <c r="D55"/>
  <c r="D46"/>
  <c r="D42"/>
  <c r="D36"/>
  <c r="D34"/>
  <c r="D31"/>
  <c r="D29"/>
  <c r="D21"/>
  <c r="D18"/>
  <c r="D15"/>
  <c r="D12"/>
  <c r="D9"/>
  <c r="D464"/>
  <c r="D457"/>
  <c r="D455"/>
  <c r="D451"/>
  <c r="D449"/>
  <c r="D446"/>
  <c r="D442"/>
  <c r="D440"/>
  <c r="D438"/>
  <c r="D436"/>
  <c r="D433"/>
  <c r="D420"/>
  <c r="D413"/>
  <c r="D411"/>
  <c r="D409"/>
  <c r="D407"/>
  <c r="D405"/>
  <c r="D403"/>
  <c r="D395"/>
  <c r="D393"/>
  <c r="D391"/>
  <c r="D389"/>
  <c r="D387"/>
  <c r="D382"/>
  <c r="D380"/>
  <c r="D376"/>
  <c r="D374"/>
  <c r="D370"/>
  <c r="D369" s="1"/>
  <c r="D367"/>
  <c r="D363"/>
  <c r="D361"/>
  <c r="D359"/>
  <c r="D357"/>
  <c r="D353"/>
  <c r="D349"/>
  <c r="D347"/>
  <c r="D345"/>
  <c r="D343"/>
  <c r="D338"/>
  <c r="D335"/>
  <c r="D334" s="1"/>
  <c r="D331"/>
  <c r="D328"/>
  <c r="D326"/>
  <c r="D323"/>
  <c r="D320"/>
  <c r="D317"/>
  <c r="D315"/>
  <c r="D313"/>
  <c r="D311"/>
  <c r="D307"/>
  <c r="D305"/>
  <c r="D301"/>
  <c r="D299"/>
  <c r="D297"/>
  <c r="D295"/>
  <c r="D292"/>
  <c r="D287"/>
  <c r="D284"/>
  <c r="D282"/>
  <c r="D280"/>
  <c r="D278"/>
  <c r="D274"/>
  <c r="D272"/>
  <c r="D267"/>
  <c r="D265"/>
  <c r="D263"/>
  <c r="D261"/>
  <c r="D259"/>
  <c r="D255"/>
  <c r="D253"/>
  <c r="D251"/>
  <c r="D249"/>
  <c r="D247"/>
  <c r="D245"/>
  <c r="D243"/>
  <c r="D241"/>
  <c r="D239"/>
  <c r="D234"/>
  <c r="D232"/>
  <c r="D230"/>
  <c r="D228"/>
  <c r="D226"/>
  <c r="D223"/>
  <c r="D221"/>
  <c r="D218"/>
  <c r="D216"/>
  <c r="D214"/>
  <c r="D212"/>
  <c r="F179" l="1"/>
  <c r="E378"/>
  <c r="E63"/>
  <c r="E4" s="1"/>
  <c r="E179"/>
  <c r="E211"/>
  <c r="F113"/>
  <c r="F4"/>
  <c r="F211"/>
  <c r="D211"/>
  <c r="D417"/>
  <c r="D133"/>
  <c r="E238"/>
  <c r="D379"/>
  <c r="D63"/>
  <c r="D73"/>
  <c r="D114"/>
  <c r="D147"/>
  <c r="E225"/>
  <c r="D162"/>
  <c r="F238"/>
  <c r="D238"/>
  <c r="D397"/>
  <c r="F162"/>
  <c r="F146" s="1"/>
  <c r="E162"/>
  <c r="E146" s="1"/>
  <c r="F225"/>
  <c r="D225"/>
  <c r="D271"/>
  <c r="D286"/>
  <c r="D352"/>
  <c r="D351" s="1"/>
  <c r="D51"/>
  <c r="D96"/>
  <c r="D95" s="1"/>
  <c r="D179"/>
  <c r="D435"/>
  <c r="D121"/>
  <c r="D5"/>
  <c r="D80"/>
  <c r="D192"/>
  <c r="D191" s="1"/>
  <c r="D26"/>
  <c r="D386"/>
  <c r="D373"/>
  <c r="D342"/>
  <c r="D304"/>
  <c r="D303" s="1"/>
  <c r="D294"/>
  <c r="E210" l="1"/>
  <c r="E466"/>
  <c r="D146"/>
  <c r="D378"/>
  <c r="D113"/>
  <c r="F210"/>
  <c r="F466" s="1"/>
  <c r="D4"/>
  <c r="D210"/>
  <c r="D204"/>
  <c r="D206"/>
  <c r="D208"/>
  <c r="D201"/>
  <c r="D198"/>
  <c r="D199"/>
  <c r="D203" l="1"/>
  <c r="D197" s="1"/>
  <c r="D466" s="1"/>
</calcChain>
</file>

<file path=xl/sharedStrings.xml><?xml version="1.0" encoding="utf-8"?>
<sst xmlns="http://schemas.openxmlformats.org/spreadsheetml/2006/main" count="1164" uniqueCount="465">
  <si>
    <t>Целевая статья</t>
  </si>
  <si>
    <t>Наименование</t>
  </si>
  <si>
    <t>Вид расходов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</si>
  <si>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</si>
  <si>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</si>
  <si>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</si>
  <si>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</si>
  <si>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 xml:space="preserve">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</si>
  <si>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</si>
  <si>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Субсидии бюджетным учреждениям</t>
  </si>
  <si>
    <t>610</t>
  </si>
  <si>
    <t xml:space="preserve">          Субсидии автономным учреждениям</t>
  </si>
  <si>
    <t>620</t>
  </si>
  <si>
    <t xml:space="preserve">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</si>
  <si>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</si>
  <si>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</si>
  <si>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</si>
  <si>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Расходы на выплаты персоналу казенных учреждений</t>
  </si>
  <si>
    <t>110</t>
  </si>
  <si>
    <t xml:space="preserve">      Уплата земельного налога за счет средств местного бюджета</t>
  </si>
  <si>
    <t>0110160630</t>
  </si>
  <si>
    <t xml:space="preserve">          Уплата налогов, сборов и иных платежей</t>
  </si>
  <si>
    <t>850</t>
  </si>
  <si>
    <t xml:space="preserve">      Обеспечение деятельности подведомственных учреждений за счет средств бюджета города Воткинска</t>
  </si>
  <si>
    <t>0110161100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</si>
  <si>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</si>
  <si>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</si>
  <si>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Подпрограмма "Развитие общего образования"</t>
  </si>
  <si>
    <t>0120000000</t>
  </si>
  <si>
    <t xml:space="preserve">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</si>
  <si>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</si>
  <si>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</si>
  <si>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</si>
  <si>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</si>
  <si>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</si>
  <si>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</si>
  <si>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</si>
  <si>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</si>
  <si>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</si>
  <si>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Подпрограмма "Дополнительное образование и воспитание детей"</t>
  </si>
  <si>
    <t>0130000000</t>
  </si>
  <si>
    <t>0130160630</t>
  </si>
  <si>
    <t xml:space="preserve">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</si>
  <si>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</si>
  <si>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</si>
  <si>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</si>
  <si>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</si>
  <si>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</si>
  <si>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</si>
  <si>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Расходы на выплаты персоналу государственных (муниципальных) органов</t>
  </si>
  <si>
    <t>120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</si>
  <si>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</si>
  <si>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</si>
  <si>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</si>
  <si>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Подпрограмма "Детское и школьное питание"</t>
  </si>
  <si>
    <t>0150000000</t>
  </si>
  <si>
    <t xml:space="preserve">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</si>
  <si>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</si>
  <si>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Детское и школьное питание - софинансирование</t>
  </si>
  <si>
    <t>01501S6960</t>
  </si>
  <si>
    <t xml:space="preserve">    Подпрогамма "Организация отдыха детей в каникулярное время"</t>
  </si>
  <si>
    <t>0160000000</t>
  </si>
  <si>
    <t>0160160630</t>
  </si>
  <si>
    <t xml:space="preserve">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</si>
  <si>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</si>
  <si>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</si>
  <si>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</si>
  <si>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</si>
  <si>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</si>
  <si>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</si>
  <si>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</si>
  <si>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</si>
  <si>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официальных культурно - оздоровительных и спортивных мероприятий</t>
  </si>
  <si>
    <t>0220161540</t>
  </si>
  <si>
    <t xml:space="preserve">      Внедрение Всероссийского физкультурно-спортивного комплекса ГТО</t>
  </si>
  <si>
    <t>0220361570</t>
  </si>
  <si>
    <t xml:space="preserve">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</si>
  <si>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</si>
  <si>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Организация тренировочного процесса спортсменов высокого класса</t>
  </si>
  <si>
    <t>0220561560</t>
  </si>
  <si>
    <t xml:space="preserve">      Спортивная подготовка по олимпийским и неолимпийским видам спорта</t>
  </si>
  <si>
    <t>0221261580</t>
  </si>
  <si>
    <t>0221360630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</si>
  <si>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</si>
  <si>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</si>
  <si>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</si>
  <si>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</si>
  <si>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</si>
  <si>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</si>
  <si>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</si>
  <si>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</si>
  <si>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</si>
  <si>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Проведение праздников и мероприятий</t>
  </si>
  <si>
    <t>0320160110</t>
  </si>
  <si>
    <t xml:space="preserve">      Расходы на оказание муниципальных  услуг (выполнения работ) культурно-досуговыми учреждениями</t>
  </si>
  <si>
    <t>0320261620</t>
  </si>
  <si>
    <t xml:space="preserve">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</si>
  <si>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</si>
  <si>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</si>
  <si>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Подпрограмма "Развитие местного народного творчества"</t>
  </si>
  <si>
    <t>0340000000</t>
  </si>
  <si>
    <t xml:space="preserve">      развитие местного народного творчества (популяризация национальных культур)</t>
  </si>
  <si>
    <t>0340161640</t>
  </si>
  <si>
    <t xml:space="preserve">    Подпрограмма "Создание условий для реализации муниципальной программы"</t>
  </si>
  <si>
    <t>0350000000</t>
  </si>
  <si>
    <t xml:space="preserve">      Центральный аппарат</t>
  </si>
  <si>
    <t>0350160030</t>
  </si>
  <si>
    <t xml:space="preserve">      Обеспечение деятельности централизованных бухгалтерий и прочих учреждений</t>
  </si>
  <si>
    <t>0350260120</t>
  </si>
  <si>
    <t xml:space="preserve">      Проведение специальной оценки условий труда в муниципальных учреждениях в сфере культуры</t>
  </si>
  <si>
    <t>0350761660</t>
  </si>
  <si>
    <t xml:space="preserve">    Подпрограмма "Развитие туризма"</t>
  </si>
  <si>
    <t>0360000000</t>
  </si>
  <si>
    <t>0360260110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</si>
  <si>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</si>
  <si>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</si>
  <si>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</si>
  <si>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</si>
  <si>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Предоставление мер социальной поддержки многодетным семьям</t>
  </si>
  <si>
    <t>0410104340</t>
  </si>
  <si>
    <t xml:space="preserve">      Организация и проведение мероприятий (культурно-массовые мероприятия)</t>
  </si>
  <si>
    <t>0410261700</t>
  </si>
  <si>
    <t xml:space="preserve">      Социальная поддержка детей-сирот и детей, оставшихся без попечения родителей, переданных в приемные семьи</t>
  </si>
  <si>
    <t>0410304250</t>
  </si>
  <si>
    <t xml:space="preserve">          Увеличение  стоимости основных средств</t>
  </si>
  <si>
    <t>310</t>
  </si>
  <si>
    <t>0410352600</t>
  </si>
  <si>
    <t xml:space="preserve">      Выплата денежных средств на содержание детей, находящихся под опекой (попечительством)</t>
  </si>
  <si>
    <t>0410404260</t>
  </si>
  <si>
    <t xml:space="preserve">      Расходы на выплату денежных средств на содержание усыновленных (удочеренных) детей</t>
  </si>
  <si>
    <t>0410406330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</si>
  <si>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</si>
  <si>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</si>
  <si>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Льготный проезд пенсионеров. не вошедших в федеральный и региональный регистр</t>
  </si>
  <si>
    <t>0420161700</t>
  </si>
  <si>
    <t xml:space="preserve">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</si>
  <si>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</si>
  <si>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</si>
  <si>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</si>
  <si>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Другие выплаты по социальной помощи</t>
  </si>
  <si>
    <t>0420261720</t>
  </si>
  <si>
    <t xml:space="preserve">      Пособия и компенсации по публичным обязательствам (выплата Почетным гражданам города Воткинска)</t>
  </si>
  <si>
    <t>0420261730</t>
  </si>
  <si>
    <t xml:space="preserve">      Пенсии. выплачиваемые организациями сектора государственного управления</t>
  </si>
  <si>
    <t>0420561710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</si>
  <si>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</si>
  <si>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</si>
  <si>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</si>
  <si>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</si>
  <si>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</si>
  <si>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</si>
  <si>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</si>
  <si>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</si>
  <si>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</si>
  <si>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</si>
  <si>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</si>
  <si>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</si>
  <si>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</si>
  <si>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</si>
  <si>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</si>
  <si>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Мероприятия по поддержке и развитию малого и среднего предпринимательства</t>
  </si>
  <si>
    <t>0520161820</t>
  </si>
  <si>
    <t xml:space="preserve">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</si>
  <si>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</si>
  <si>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</si>
  <si>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</si>
  <si>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</si>
  <si>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</si>
  <si>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Мероприятия в сфере гражданской обороны</t>
  </si>
  <si>
    <t>0610761900</t>
  </si>
  <si>
    <t xml:space="preserve">      Предупреждение и ликвидация последствий чрезвычайных ситуаций</t>
  </si>
  <si>
    <t>0610861900</t>
  </si>
  <si>
    <t xml:space="preserve">    Подпрограмма "Профилактика правонарушений"</t>
  </si>
  <si>
    <t>0620000000</t>
  </si>
  <si>
    <t xml:space="preserve">      Создание народных дружин и общественных объединений правоохранительной направленности</t>
  </si>
  <si>
    <t>0620361930</t>
  </si>
  <si>
    <t xml:space="preserve">      Профилактика правонарушений среди несовершеннолетних</t>
  </si>
  <si>
    <t>0620561920</t>
  </si>
  <si>
    <t xml:space="preserve">      Повышение эффективности работы по борьбе с преступностью на территории города</t>
  </si>
  <si>
    <t>0620861900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</si>
  <si>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</si>
  <si>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</si>
  <si>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</si>
  <si>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</si>
  <si>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</si>
  <si>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</si>
  <si>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</si>
  <si>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</si>
  <si>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 xml:space="preserve">      Мероприятия в области жилищного хозяйства - ремонт муниципального жилищного фонда</t>
  </si>
  <si>
    <t>0720962120</t>
  </si>
  <si>
    <t xml:space="preserve">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</si>
  <si>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</si>
  <si>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</si>
  <si>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</si>
  <si>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Мероприятия в области жилищного хозяйства - учет и приватизация муниципального жилищного фонда</t>
  </si>
  <si>
    <t>0721962140</t>
  </si>
  <si>
    <t xml:space="preserve">    Подпрограмма "Содержание и развитие коммунальной инфраструктуры"</t>
  </si>
  <si>
    <t>0730000000</t>
  </si>
  <si>
    <t xml:space="preserve">      Мероприятия в области коммунального хозяйства-в сфере водоснабжения</t>
  </si>
  <si>
    <t>0730262200</t>
  </si>
  <si>
    <t xml:space="preserve">      Мероприятия в области коммунального хозяйства-в сфере газоснабжения</t>
  </si>
  <si>
    <t>0730562230</t>
  </si>
  <si>
    <t xml:space="preserve">      Мероприятия в области коммунального хозяйства-подготовка к осенне-зимнему периоду</t>
  </si>
  <si>
    <t>0730662240</t>
  </si>
  <si>
    <t xml:space="preserve">    Подпрограмма "Благоустройство и охрана окружающей среды"</t>
  </si>
  <si>
    <t>0740000000</t>
  </si>
  <si>
    <t xml:space="preserve">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</si>
  <si>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</si>
  <si>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Мероприятия по сбору и вывозу бытовых отходов и мусора</t>
  </si>
  <si>
    <t>0740162370</t>
  </si>
  <si>
    <t xml:space="preserve">      Мероприятия по устройству контейнерных площадок</t>
  </si>
  <si>
    <t>0740162380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</si>
  <si>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</si>
  <si>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</si>
  <si>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Озеленение</t>
  </si>
  <si>
    <t>0740262310</t>
  </si>
  <si>
    <t xml:space="preserve">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</si>
  <si>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</si>
  <si>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Уличное освещение</t>
  </si>
  <si>
    <t>0740462300</t>
  </si>
  <si>
    <t xml:space="preserve">      Содержание наружного освещения города</t>
  </si>
  <si>
    <t>0740562340</t>
  </si>
  <si>
    <t xml:space="preserve">      Мероприятия по санитарной очистке территорий города и улучшение эстетического облика города</t>
  </si>
  <si>
    <t>0740962320</t>
  </si>
  <si>
    <t xml:space="preserve">      Мероприятия по лесному контролю</t>
  </si>
  <si>
    <t>0741162360</t>
  </si>
  <si>
    <t xml:space="preserve">      Мероприятия по охране окружающей среды-информация об экологическом состоянии</t>
  </si>
  <si>
    <t>0741262400</t>
  </si>
  <si>
    <t xml:space="preserve">      Расходы по отлову и содержанию безнадзорных животных</t>
  </si>
  <si>
    <t>0741505400</t>
  </si>
  <si>
    <t>0741662330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</si>
  <si>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</si>
  <si>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</si>
  <si>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</si>
  <si>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</si>
  <si>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</si>
  <si>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</si>
  <si>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Ремонт тротуаров</t>
  </si>
  <si>
    <t>0750862550</t>
  </si>
  <si>
    <t xml:space="preserve">      Мероприятия в сфере гражданской обороны, защиты населения и территорий от чрезвычайных ситуаций</t>
  </si>
  <si>
    <t>0750961900</t>
  </si>
  <si>
    <t>0760000000</t>
  </si>
  <si>
    <t>0760160030</t>
  </si>
  <si>
    <t xml:space="preserve">          Исполнение судебных актов</t>
  </si>
  <si>
    <t>830</t>
  </si>
  <si>
    <t xml:space="preserve">  Программа "Энергосбережение и повышение знергетической эффективности"</t>
  </si>
  <si>
    <t>0800000000</t>
  </si>
  <si>
    <t xml:space="preserve">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</si>
  <si>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</si>
  <si>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</si>
  <si>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</si>
  <si>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</si>
  <si>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</si>
  <si>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Бюджетные инвестиции</t>
  </si>
  <si>
    <t>410</t>
  </si>
  <si>
    <t xml:space="preserve">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</si>
  <si>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</si>
  <si>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</si>
  <si>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</si>
  <si>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</si>
  <si>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</si>
  <si>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Глава муниципального образования</t>
  </si>
  <si>
    <t>0910160010</t>
  </si>
  <si>
    <t>0910160030</t>
  </si>
  <si>
    <t xml:space="preserve">      Представительские расходы</t>
  </si>
  <si>
    <t>0910160160</t>
  </si>
  <si>
    <t xml:space="preserve">      Реализация прочих расходов</t>
  </si>
  <si>
    <t>0910160170</t>
  </si>
  <si>
    <t>0910160630</t>
  </si>
  <si>
    <t xml:space="preserve">      Создание и организация деятельности комиссий по делам несовершеннолетних и защите их прав</t>
  </si>
  <si>
    <t>0910204350</t>
  </si>
  <si>
    <t xml:space="preserve">      Организация социальной поддержки детей-сирот и детей, оставшихся без попечения родителей</t>
  </si>
  <si>
    <t>0910204410</t>
  </si>
  <si>
    <t xml:space="preserve">      Организация опеки и попечительства в отношении несовершеннолетних</t>
  </si>
  <si>
    <t>0910204420</t>
  </si>
  <si>
    <t xml:space="preserve">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</si>
  <si>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0910205660</t>
  </si>
  <si>
    <t xml:space="preserve">      Организация учёта (регистрации) многодетных семей</t>
  </si>
  <si>
    <t>0910207560</t>
  </si>
  <si>
    <t>0910207860</t>
  </si>
  <si>
    <t xml:space="preserve">    Подпрограмма "Архивное дело"</t>
  </si>
  <si>
    <t>0940000000</t>
  </si>
  <si>
    <t xml:space="preserve">      Осуществление отдельных государственных полномочий в области архивного дела</t>
  </si>
  <si>
    <t>0940504360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</si>
  <si>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</si>
  <si>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</si>
  <si>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Государственная регистрация актов гражданского состояния</t>
  </si>
  <si>
    <t>0950159300</t>
  </si>
  <si>
    <t xml:space="preserve">  Программа "Реализация молодежной политики"</t>
  </si>
  <si>
    <t>1000000000</t>
  </si>
  <si>
    <t xml:space="preserve">      Мероприятия в области молодежной политики</t>
  </si>
  <si>
    <t>1010161410</t>
  </si>
  <si>
    <t xml:space="preserve">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</si>
  <si>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</si>
  <si>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</si>
  <si>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</si>
  <si>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</si>
  <si>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</si>
  <si>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</si>
  <si>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 объектов муниципальной собственности</t>
  </si>
  <si>
    <t>1110160140</t>
  </si>
  <si>
    <t xml:space="preserve">      Мероприятия в области коммунального хозяйства</t>
  </si>
  <si>
    <t>1110162200</t>
  </si>
  <si>
    <t>1110360030</t>
  </si>
  <si>
    <t xml:space="preserve">      Паспортизация муниципального имущества</t>
  </si>
  <si>
    <t>1110360290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</si>
  <si>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</si>
  <si>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</si>
  <si>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</si>
  <si>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</si>
  <si>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</si>
  <si>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</si>
  <si>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</si>
  <si>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</si>
  <si>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</si>
  <si>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</si>
  <si>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</si>
  <si>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1310461950</t>
  </si>
  <si>
    <t xml:space="preserve">      Информирование населения о последствиях злоупотребления наркотическими средствами</t>
  </si>
  <si>
    <t>1310661940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</si>
  <si>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</si>
  <si>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</si>
  <si>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</si>
  <si>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</si>
  <si>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государственного внутреннего и муниципального долга</t>
  </si>
  <si>
    <t>1410460070</t>
  </si>
  <si>
    <t xml:space="preserve">          Обслуживание муниципального долга</t>
  </si>
  <si>
    <t>730</t>
  </si>
  <si>
    <t>1410560030</t>
  </si>
  <si>
    <t>1420000000</t>
  </si>
  <si>
    <t xml:space="preserve">      Центральный аппарат-развитие информационных систем</t>
  </si>
  <si>
    <t>1420560030</t>
  </si>
  <si>
    <t xml:space="preserve">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</si>
  <si>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</si>
  <si>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Центральный аппарат-программа эффективности расходов бюджета</t>
  </si>
  <si>
    <t>1420760030</t>
  </si>
  <si>
    <t xml:space="preserve">      Контрольно-счетный орган муниципального образования-программа эффективности расходов бюджета</t>
  </si>
  <si>
    <t>1420760050</t>
  </si>
  <si>
    <t xml:space="preserve">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</si>
  <si>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</si>
  <si>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Программа "Управление муниципальным имуществом и земельными ресурсами"</t>
  </si>
  <si>
    <t>1500000000</t>
  </si>
  <si>
    <t xml:space="preserve">      Приватизация муниципального имущества</t>
  </si>
  <si>
    <t>1500160190</t>
  </si>
  <si>
    <t xml:space="preserve">      Межевание земель</t>
  </si>
  <si>
    <t>1500160390</t>
  </si>
  <si>
    <t>15001S5040</t>
  </si>
  <si>
    <t>1500260190</t>
  </si>
  <si>
    <t>1500260290</t>
  </si>
  <si>
    <t xml:space="preserve">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</si>
  <si>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</si>
  <si>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</si>
  <si>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Непрограммные направления деятельности</t>
  </si>
  <si>
    <t>9900000000</t>
  </si>
  <si>
    <t xml:space="preserve">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</si>
  <si>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</si>
  <si>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9900060030</t>
  </si>
  <si>
    <t xml:space="preserve">      Контрольно-счетный орган муниципального образования</t>
  </si>
  <si>
    <t>9900060050</t>
  </si>
  <si>
    <t xml:space="preserve">      Проведение выборов</t>
  </si>
  <si>
    <t>9900060060</t>
  </si>
  <si>
    <t xml:space="preserve">      Резервные фонды местных администраций</t>
  </si>
  <si>
    <t>9900060080</t>
  </si>
  <si>
    <t xml:space="preserve">          Резервные средства</t>
  </si>
  <si>
    <t>870</t>
  </si>
  <si>
    <t>9900060160</t>
  </si>
  <si>
    <t xml:space="preserve">      Уплата членских взносов</t>
  </si>
  <si>
    <t>9900060170</t>
  </si>
  <si>
    <t xml:space="preserve">      Председатель Воткинской городской Думы</t>
  </si>
  <si>
    <t>9900060200</t>
  </si>
  <si>
    <t>9900062200</t>
  </si>
  <si>
    <t>ИТОГО РАСХОДОВ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</si>
  <si>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</si>
  <si>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</si>
  <si>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</si>
  <si>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</si>
  <si>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</si>
  <si>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</si>
  <si>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</si>
  <si>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</si>
  <si>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>Субвенция на финансовое обеспечение государственных полномочий по составлению (изменению и дополнению) спмсков кандидатов в присяжные заседатели федеральных судов общей юрисдикции в Удмуртской Республике</t>
  </si>
  <si>
    <t>9900051200</t>
  </si>
  <si>
    <t xml:space="preserve">      Реализация наказов избирателей и повышение уровня благосовтояния населения</t>
  </si>
  <si>
    <t>0740662800</t>
  </si>
  <si>
    <t>Сумма        (тыс. руб.) утверждено</t>
  </si>
  <si>
    <t xml:space="preserve">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</si>
  <si>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0760160100</t>
  </si>
  <si>
    <t xml:space="preserve">        Исполнение судебных актов</t>
  </si>
  <si>
    <t xml:space="preserve">      Оказание государственной поддержки моногородам Удмуртской Республики</t>
  </si>
  <si>
    <t>0750208000</t>
  </si>
  <si>
    <t xml:space="preserve">        Бюджетные инвестиции</t>
  </si>
  <si>
    <t xml:space="preserve">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</si>
  <si>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</si>
  <si>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Реализация наказов избирателей и повышение уровня благосостояния населения</t>
  </si>
  <si>
    <t>0740605720</t>
  </si>
  <si>
    <t xml:space="preserve">        Иные закупки товаров, работ и услуг для обеспечения государственных (муниципальных) нужд</t>
  </si>
  <si>
    <t>0730660100</t>
  </si>
  <si>
    <t xml:space="preserve">      Мероприятия в области коммунального хозяйства-в сфере водоотведения</t>
  </si>
  <si>
    <t>0730362210</t>
  </si>
  <si>
    <t xml:space="preserve">      Безвозмездные поступления от юридических и физических лиц</t>
  </si>
  <si>
    <t>1110160180</t>
  </si>
  <si>
    <t xml:space="preserve">      Мероприятия по проведению капитального ремонта объектов муниципальной собственности</t>
  </si>
  <si>
    <t>1110260150</t>
  </si>
  <si>
    <t xml:space="preserve">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</si>
  <si>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</si>
  <si>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Обеспечение деятельности подведомственных учреждений - дотация на сбалансированность</t>
  </si>
  <si>
    <t>0120161209</t>
  </si>
  <si>
    <t xml:space="preserve">        Субсидии бюджетным учреждениям</t>
  </si>
  <si>
    <t xml:space="preserve">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</si>
  <si>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</si>
  <si>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>0220862800</t>
  </si>
  <si>
    <t xml:space="preserve">        Субсидии автономным учреждениям</t>
  </si>
  <si>
    <t xml:space="preserve">      Гражданско-патриотическое воспитание подростков и молодежи</t>
  </si>
  <si>
    <t>1010161450</t>
  </si>
  <si>
    <t xml:space="preserve">      Резервные фонды исполнительных органов государственной власти субъектов РФ</t>
  </si>
  <si>
    <t>9900000310</t>
  </si>
  <si>
    <t xml:space="preserve">        Социальные выплаты гражданам, кроме публичных нормативных социальных выплат</t>
  </si>
  <si>
    <t xml:space="preserve">    Подпрограмма "Повышение эффективности расходов бюджета"</t>
  </si>
  <si>
    <t xml:space="preserve">              Бюджетные инвестиции</t>
  </si>
  <si>
    <t>Содействие обустройству мест массового отдыха населения (городских парков)</t>
  </si>
  <si>
    <t>07417L5600</t>
  </si>
  <si>
    <t xml:space="preserve">6) Приложение 11 к  Бюджету муниципального образования   «Город Воткинск» на 2018год и на плановый период  2019 и 2020 годов" 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 и видов расходов классификации расходов  Бюджета муниципального образования «Город Воткинск»  на 2018 год " в части изменяемых строк изложить в следующей редакции:       </t>
  </si>
  <si>
    <t>Сумма (тыс. руб.) уточнено</t>
  </si>
  <si>
    <t>0420108100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</si>
  <si>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</si>
  <si>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</si>
  <si>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</si>
  <si>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</si>
  <si>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 xml:space="preserve">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</si>
  <si>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</si>
  <si>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>07307S8000</t>
  </si>
  <si>
    <t>07502S8000</t>
  </si>
  <si>
    <t>1110160170</t>
  </si>
  <si>
    <t xml:space="preserve">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</si>
  <si>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</si>
  <si>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 xml:space="preserve">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</si>
  <si>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</si>
  <si>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</si>
  <si>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</si>
  <si>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Проведение общегородского референдума "Формирование комфортной городской среды"</t>
  </si>
  <si>
    <t>1600560060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</si>
  <si>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</si>
  <si>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</si>
  <si>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 xml:space="preserve">      Уплата налога на имущество организаций за счет средств местного бюджета</t>
  </si>
  <si>
    <t>9900060620</t>
  </si>
  <si>
    <t xml:space="preserve">        Уплата налогов, сборов и иных платежей</t>
  </si>
  <si>
    <t xml:space="preserve">      Расходы, связанные с судебными издержками и оплатой государственной пошлины</t>
  </si>
  <si>
    <t>9900060100</t>
  </si>
  <si>
    <t xml:space="preserve">      Комплектование книжных фондов библиотек муниципальных образований</t>
  </si>
  <si>
    <t>03101R5190</t>
  </si>
  <si>
    <t xml:space="preserve">      Финансирование организации отдыха детей</t>
  </si>
  <si>
    <t>01604S5230</t>
  </si>
  <si>
    <t xml:space="preserve">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</si>
  <si>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</si>
  <si>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</si>
  <si>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</si>
  <si>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</si>
  <si>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</si>
  <si>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</si>
  <si>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</si>
  <si>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Расходы на дополнительное профессиональное образование по профилю педагогической деятельности (детские сады)</t>
  </si>
  <si>
    <t>0110101820</t>
  </si>
  <si>
    <t>Реализация наказов избирателей и повышение уровня благосостояния населения</t>
  </si>
  <si>
    <t>0110162800</t>
  </si>
  <si>
    <t>0120162800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</si>
</sst>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2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1">
    <xf numFmtId="0" fontId="0" fillId="0" borderId="0"/>
    <xf numFmtId="0" fontId="2" fillId="0" borderId="3">
      <alignment vertical="top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4">
      <alignment horizontal="right"/>
    </xf>
    <xf numFmtId="4" fontId="2" fillId="2" borderId="4">
      <alignment horizontal="right" vertical="top" shrinkToFit="1"/>
    </xf>
    <xf numFmtId="4" fontId="2" fillId="3" borderId="4">
      <alignment horizontal="right" vertical="top" shrinkToFit="1"/>
    </xf>
    <xf numFmtId="0" fontId="3" fillId="0" borderId="0">
      <alignment horizontal="left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4">
      <alignment horizontal="right" vertical="top" shrinkToFit="1"/>
    </xf>
    <xf numFmtId="4" fontId="2" fillId="2" borderId="4">
      <alignment horizontal="right" vertical="top" shrinkToFit="1"/>
    </xf>
    <xf numFmtId="49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0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165" fontId="2" fillId="2" borderId="4">
      <alignment horizontal="right" vertical="top" shrinkToFit="1"/>
    </xf>
    <xf numFmtId="165" fontId="2" fillId="3" borderId="4">
      <alignment horizontal="right" vertical="top" shrinkToFit="1"/>
    </xf>
    <xf numFmtId="165" fontId="2" fillId="2" borderId="3">
      <alignment horizontal="right" vertical="top" shrinkToFit="1"/>
    </xf>
    <xf numFmtId="165" fontId="2" fillId="3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0" fontId="8" fillId="0" borderId="0"/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</cellStyleXfs>
  <cellXfs count="86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3" xfId="1" applyNumberFormat="1" applyFont="1" applyProtection="1">
      <alignment vertical="top" wrapText="1"/>
    </xf>
    <xf numFmtId="49" fontId="6" fillId="0" borderId="3" xfId="23" applyFont="1" applyProtection="1">
      <alignment horizontal="center" vertical="top" shrinkToFit="1"/>
    </xf>
    <xf numFmtId="49" fontId="6" fillId="0" borderId="3" xfId="23" applyFont="1" applyFill="1" applyProtection="1">
      <alignment horizontal="center" vertical="top" shrinkToFit="1"/>
    </xf>
    <xf numFmtId="0" fontId="9" fillId="0" borderId="1" xfId="77" applyFont="1" applyBorder="1" applyAlignment="1">
      <alignment vertical="top" wrapText="1"/>
    </xf>
    <xf numFmtId="0" fontId="6" fillId="0" borderId="3" xfId="1" applyNumberFormat="1" applyFont="1" applyFill="1" applyProtection="1">
      <alignment vertical="top" wrapText="1"/>
    </xf>
    <xf numFmtId="0" fontId="6" fillId="0" borderId="3" xfId="78" applyNumberFormat="1" applyFont="1" applyProtection="1">
      <alignment vertical="top" wrapText="1"/>
    </xf>
    <xf numFmtId="49" fontId="6" fillId="0" borderId="3" xfId="79" applyFont="1" applyProtection="1">
      <alignment horizontal="center" vertical="top" shrinkToFit="1"/>
    </xf>
    <xf numFmtId="0" fontId="6" fillId="0" borderId="8" xfId="1" applyNumberFormat="1" applyFont="1" applyBorder="1" applyProtection="1">
      <alignment vertical="top" wrapText="1"/>
    </xf>
    <xf numFmtId="0" fontId="7" fillId="0" borderId="3" xfId="1" applyNumberFormat="1" applyFont="1" applyProtection="1">
      <alignment vertical="top" wrapText="1"/>
    </xf>
    <xf numFmtId="49" fontId="7" fillId="0" borderId="3" xfId="23" applyFont="1" applyProtection="1">
      <alignment horizontal="center" vertical="top" shrinkToFit="1"/>
    </xf>
    <xf numFmtId="49" fontId="7" fillId="0" borderId="3" xfId="23" applyFont="1" applyFill="1" applyProtection="1">
      <alignment horizontal="center" vertical="top" shrinkToFit="1"/>
    </xf>
    <xf numFmtId="0" fontId="7" fillId="0" borderId="3" xfId="1" applyNumberFormat="1" applyFont="1" applyFill="1" applyProtection="1">
      <alignment vertical="top" wrapText="1"/>
    </xf>
    <xf numFmtId="0" fontId="13" fillId="5" borderId="3" xfId="1" applyNumberFormat="1" applyFont="1" applyFill="1" applyProtection="1">
      <alignment vertical="top" wrapText="1"/>
    </xf>
    <xf numFmtId="164" fontId="6" fillId="0" borderId="3" xfId="71" applyNumberFormat="1" applyFont="1" applyFill="1" applyProtection="1">
      <alignment horizontal="right" vertical="top" shrinkToFit="1"/>
    </xf>
    <xf numFmtId="164" fontId="7" fillId="0" borderId="3" xfId="71" applyNumberFormat="1" applyFont="1" applyFill="1" applyProtection="1">
      <alignment horizontal="right" vertical="top" shrinkToFit="1"/>
    </xf>
    <xf numFmtId="49" fontId="7" fillId="0" borderId="9" xfId="23" applyFont="1" applyFill="1" applyBorder="1" applyProtection="1">
      <alignment horizontal="center" vertical="top" shrinkToFit="1"/>
    </xf>
    <xf numFmtId="49" fontId="6" fillId="0" borderId="9" xfId="23" applyFont="1" applyFill="1" applyBorder="1" applyProtection="1">
      <alignment horizontal="center" vertical="top" shrinkToFit="1"/>
    </xf>
    <xf numFmtId="164" fontId="7" fillId="0" borderId="1" xfId="63" applyNumberFormat="1" applyFont="1" applyFill="1" applyBorder="1" applyProtection="1">
      <alignment horizontal="right" vertical="top" shrinkToFit="1"/>
    </xf>
    <xf numFmtId="164" fontId="6" fillId="0" borderId="1" xfId="63" applyNumberFormat="1" applyFont="1" applyFill="1" applyBorder="1" applyProtection="1">
      <alignment horizontal="right" vertical="top" shrinkToFit="1"/>
    </xf>
    <xf numFmtId="1" fontId="6" fillId="0" borderId="3" xfId="37" applyNumberFormat="1" applyFont="1" applyFill="1" applyAlignment="1" applyProtection="1">
      <alignment horizontal="center" vertical="top" shrinkToFit="1"/>
    </xf>
    <xf numFmtId="0" fontId="6" fillId="0" borderId="3" xfId="35" applyNumberFormat="1" applyFont="1" applyFill="1" applyBorder="1" applyAlignment="1" applyProtection="1">
      <alignment vertical="top" wrapText="1"/>
    </xf>
    <xf numFmtId="164" fontId="16" fillId="0" borderId="1" xfId="0" applyNumberFormat="1" applyFont="1" applyBorder="1"/>
    <xf numFmtId="164" fontId="17" fillId="0" borderId="1" xfId="0" applyNumberFormat="1" applyFont="1" applyBorder="1" applyAlignment="1">
      <alignment vertical="top"/>
    </xf>
    <xf numFmtId="164" fontId="16" fillId="0" borderId="1" xfId="0" applyNumberFormat="1" applyFont="1" applyBorder="1" applyAlignment="1">
      <alignment vertical="top"/>
    </xf>
    <xf numFmtId="164" fontId="6" fillId="0" borderId="10" xfId="63" applyNumberFormat="1" applyFont="1" applyFill="1" applyBorder="1" applyProtection="1">
      <alignment horizontal="right" vertical="top" shrinkToFit="1"/>
    </xf>
    <xf numFmtId="164" fontId="6" fillId="0" borderId="3" xfId="63" applyNumberFormat="1" applyFont="1" applyFill="1" applyBorder="1" applyProtection="1">
      <alignment horizontal="right" vertical="top" shrinkToFit="1"/>
    </xf>
    <xf numFmtId="164" fontId="6" fillId="0" borderId="11" xfId="63" applyNumberFormat="1" applyFont="1" applyFill="1" applyBorder="1" applyProtection="1">
      <alignment horizontal="right" vertical="top" shrinkToFit="1"/>
    </xf>
    <xf numFmtId="1" fontId="18" fillId="5" borderId="3" xfId="37" applyNumberFormat="1" applyFont="1" applyFill="1" applyAlignment="1" applyProtection="1">
      <alignment horizontal="center" vertical="top" shrinkToFit="1"/>
    </xf>
    <xf numFmtId="0" fontId="6" fillId="5" borderId="3" xfId="35" applyNumberFormat="1" applyFont="1" applyFill="1" applyBorder="1" applyAlignment="1" applyProtection="1">
      <alignment vertical="top" wrapText="1"/>
    </xf>
    <xf numFmtId="1" fontId="6" fillId="5" borderId="3" xfId="37" applyNumberFormat="1" applyFont="1" applyFill="1" applyAlignment="1" applyProtection="1">
      <alignment horizontal="center" vertical="top" shrinkToFit="1"/>
    </xf>
    <xf numFmtId="164" fontId="6" fillId="0" borderId="8" xfId="63" applyNumberFormat="1" applyFont="1" applyFill="1" applyBorder="1" applyProtection="1">
      <alignment horizontal="right" vertical="top" shrinkToFit="1"/>
    </xf>
    <xf numFmtId="164" fontId="7" fillId="0" borderId="10" xfId="63" applyNumberFormat="1" applyFont="1" applyFill="1" applyBorder="1" applyProtection="1">
      <alignment horizontal="right" vertical="top" shrinkToFit="1"/>
    </xf>
    <xf numFmtId="164" fontId="7" fillId="0" borderId="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Alignment="1" applyProtection="1">
      <alignment horizontal="right" vertical="top" shrinkToFit="1"/>
    </xf>
    <xf numFmtId="164" fontId="6" fillId="0" borderId="3" xfId="71" applyNumberFormat="1" applyFont="1" applyFill="1" applyAlignment="1" applyProtection="1">
      <alignment horizontal="right" vertical="top" shrinkToFit="1"/>
    </xf>
    <xf numFmtId="164" fontId="6" fillId="0" borderId="8" xfId="71" applyNumberFormat="1" applyFont="1" applyFill="1" applyBorder="1" applyAlignment="1" applyProtection="1">
      <alignment horizontal="right" vertical="top" shrinkToFit="1"/>
    </xf>
    <xf numFmtId="164" fontId="6" fillId="0" borderId="12" xfId="63" applyNumberFormat="1" applyFont="1" applyFill="1" applyBorder="1" applyProtection="1">
      <alignment horizontal="right" vertical="top" shrinkToFit="1"/>
    </xf>
    <xf numFmtId="164" fontId="6" fillId="0" borderId="13" xfId="63" applyNumberFormat="1" applyFont="1" applyFill="1" applyBorder="1" applyProtection="1">
      <alignment horizontal="right" vertical="top" shrinkToFit="1"/>
    </xf>
    <xf numFmtId="164" fontId="7" fillId="0" borderId="1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Protection="1">
      <alignment horizontal="right" vertical="top" shrinkToFit="1"/>
    </xf>
    <xf numFmtId="164" fontId="6" fillId="0" borderId="11" xfId="71" applyNumberFormat="1" applyFont="1" applyFill="1" applyBorder="1" applyProtection="1">
      <alignment horizontal="right" vertical="top" shrinkToFit="1"/>
    </xf>
    <xf numFmtId="49" fontId="19" fillId="0" borderId="3" xfId="23" applyFont="1" applyProtection="1">
      <alignment horizontal="center" vertical="top" shrinkToFit="1"/>
    </xf>
    <xf numFmtId="49" fontId="19" fillId="0" borderId="3" xfId="23" applyFont="1" applyFill="1" applyProtection="1">
      <alignment horizontal="center" vertical="top" shrinkToFit="1"/>
    </xf>
    <xf numFmtId="164" fontId="6" fillId="0" borderId="3" xfId="89" applyNumberFormat="1" applyFont="1" applyFill="1" applyAlignment="1" applyProtection="1">
      <alignment horizontal="right" vertical="top" shrinkToFit="1"/>
    </xf>
    <xf numFmtId="164" fontId="6" fillId="0" borderId="9" xfId="63" applyNumberFormat="1" applyFont="1" applyFill="1" applyBorder="1" applyProtection="1">
      <alignment horizontal="right" vertical="top" shrinkToFit="1"/>
    </xf>
    <xf numFmtId="164" fontId="0" fillId="0" borderId="0" xfId="0" applyNumberFormat="1"/>
    <xf numFmtId="164" fontId="18" fillId="0" borderId="3" xfId="71" applyNumberFormat="1" applyFont="1" applyFill="1" applyProtection="1">
      <alignment horizontal="right" vertical="top" shrinkToFit="1"/>
    </xf>
    <xf numFmtId="164" fontId="6" fillId="0" borderId="8" xfId="71" applyNumberFormat="1" applyFont="1" applyFill="1" applyBorder="1" applyProtection="1">
      <alignment horizontal="right" vertical="top" shrinkToFit="1"/>
    </xf>
    <xf numFmtId="164" fontId="6" fillId="0" borderId="16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Alignment="1" applyProtection="1">
      <alignment horizontal="right" vertical="top" shrinkToFit="1"/>
    </xf>
    <xf numFmtId="164" fontId="6" fillId="0" borderId="17" xfId="63" applyNumberFormat="1" applyFont="1" applyFill="1" applyBorder="1" applyProtection="1">
      <alignment horizontal="right" vertical="top" shrinkToFit="1"/>
    </xf>
    <xf numFmtId="164" fontId="6" fillId="0" borderId="18" xfId="63" applyNumberFormat="1" applyFont="1" applyFill="1" applyBorder="1" applyProtection="1">
      <alignment horizontal="right" vertical="top" shrinkToFit="1"/>
    </xf>
    <xf numFmtId="164" fontId="6" fillId="0" borderId="19" xfId="63" applyNumberFormat="1" applyFont="1" applyFill="1" applyBorder="1" applyProtection="1">
      <alignment horizontal="right" vertical="top" shrinkToFit="1"/>
    </xf>
    <xf numFmtId="164" fontId="7" fillId="5" borderId="13" xfId="63" applyNumberFormat="1" applyFont="1" applyFill="1" applyBorder="1" applyProtection="1">
      <alignment horizontal="right" vertical="top" shrinkToFit="1"/>
    </xf>
    <xf numFmtId="164" fontId="6" fillId="5" borderId="14" xfId="63" applyNumberFormat="1" applyFont="1" applyFill="1" applyBorder="1" applyProtection="1">
      <alignment horizontal="right" vertical="top" shrinkToFit="1"/>
    </xf>
    <xf numFmtId="164" fontId="16" fillId="5" borderId="1" xfId="0" applyNumberFormat="1" applyFont="1" applyFill="1" applyBorder="1" applyAlignment="1">
      <alignment vertical="top"/>
    </xf>
    <xf numFmtId="164" fontId="17" fillId="0" borderId="19" xfId="0" applyNumberFormat="1" applyFont="1" applyBorder="1" applyAlignment="1">
      <alignment vertical="top"/>
    </xf>
    <xf numFmtId="164" fontId="6" fillId="0" borderId="20" xfId="63" applyNumberFormat="1" applyFont="1" applyFill="1" applyBorder="1" applyProtection="1">
      <alignment horizontal="right" vertical="top" shrinkToFit="1"/>
    </xf>
    <xf numFmtId="164" fontId="6" fillId="6" borderId="3" xfId="70" applyNumberFormat="1" applyFont="1" applyFill="1" applyBorder="1" applyProtection="1">
      <alignment horizontal="right" vertical="top" shrinkToFit="1"/>
    </xf>
    <xf numFmtId="0" fontId="0" fillId="0" borderId="0" xfId="0" applyAlignment="1">
      <alignment vertical="top"/>
    </xf>
    <xf numFmtId="0" fontId="14" fillId="0" borderId="3" xfId="0" applyFont="1" applyBorder="1" applyAlignment="1">
      <alignment vertical="top"/>
    </xf>
    <xf numFmtId="0" fontId="17" fillId="0" borderId="3" xfId="0" applyFont="1" applyBorder="1" applyAlignment="1">
      <alignment vertical="top"/>
    </xf>
    <xf numFmtId="164" fontId="16" fillId="0" borderId="10" xfId="0" applyNumberFormat="1" applyFont="1" applyBorder="1" applyAlignment="1">
      <alignment vertical="top"/>
    </xf>
    <xf numFmtId="164" fontId="16" fillId="0" borderId="11" xfId="0" applyNumberFormat="1" applyFont="1" applyBorder="1" applyAlignment="1">
      <alignment vertical="top"/>
    </xf>
    <xf numFmtId="164" fontId="17" fillId="0" borderId="10" xfId="0" applyNumberFormat="1" applyFont="1" applyBorder="1" applyAlignment="1">
      <alignment vertical="top"/>
    </xf>
    <xf numFmtId="164" fontId="17" fillId="0" borderId="11" xfId="0" applyNumberFormat="1" applyFont="1" applyBorder="1" applyAlignment="1">
      <alignment vertical="top"/>
    </xf>
    <xf numFmtId="164" fontId="16" fillId="0" borderId="22" xfId="0" applyNumberFormat="1" applyFont="1" applyBorder="1" applyAlignment="1">
      <alignment vertical="top"/>
    </xf>
    <xf numFmtId="164" fontId="17" fillId="0" borderId="22" xfId="0" applyNumberFormat="1" applyFont="1" applyBorder="1" applyAlignment="1">
      <alignment vertical="top"/>
    </xf>
    <xf numFmtId="0" fontId="17" fillId="0" borderId="21" xfId="0" applyFont="1" applyBorder="1" applyAlignment="1">
      <alignment vertical="top"/>
    </xf>
    <xf numFmtId="166" fontId="0" fillId="0" borderId="0" xfId="0" applyNumberFormat="1"/>
    <xf numFmtId="49" fontId="6" fillId="5" borderId="3" xfId="37" applyNumberFormat="1" applyFont="1" applyFill="1" applyAlignment="1" applyProtection="1">
      <alignment horizontal="center" vertical="top" shrinkToFit="1"/>
    </xf>
    <xf numFmtId="0" fontId="14" fillId="0" borderId="15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Fill="1" applyBorder="1" applyAlignment="1">
      <alignment horizontal="center" vertical="top" wrapText="1"/>
    </xf>
    <xf numFmtId="0" fontId="7" fillId="0" borderId="1" xfId="19" applyNumberFormat="1" applyFont="1" applyBorder="1" applyAlignment="1" applyProtection="1">
      <alignment horizontal="left"/>
    </xf>
    <xf numFmtId="0" fontId="7" fillId="0" borderId="1" xfId="19" applyFont="1" applyBorder="1" applyAlignment="1" applyProtection="1">
      <alignment horizontal="left"/>
      <protection locked="0"/>
    </xf>
    <xf numFmtId="0" fontId="15" fillId="0" borderId="2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</cellXfs>
  <cellStyles count="231">
    <cellStyle name="br" xfId="26"/>
    <cellStyle name="col" xfId="27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6"/>
  <sheetViews>
    <sheetView tabSelected="1" topLeftCell="A429" workbookViewId="0">
      <selection activeCell="A267" sqref="A267:XFD268"/>
    </sheetView>
  </sheetViews>
  <sheetFormatPr defaultRowHeight="15"/>
  <cols>
    <col min="1" max="1" width="49" style="3" customWidth="1"/>
    <col min="2" max="2" width="11.42578125" style="2" customWidth="1"/>
    <col min="3" max="3" width="6.5703125" style="2" customWidth="1"/>
    <col min="4" max="4" width="11.42578125" style="1" customWidth="1"/>
    <col min="5" max="5" width="11.7109375" style="50" hidden="1" customWidth="1"/>
    <col min="6" max="6" width="12" customWidth="1"/>
    <col min="7" max="7" width="9.5703125" bestFit="1" customWidth="1"/>
  </cols>
  <sheetData>
    <row r="1" spans="1:6" ht="83.45" customHeight="1">
      <c r="A1" s="76" t="s">
        <v>421</v>
      </c>
      <c r="B1" s="76"/>
      <c r="C1" s="76"/>
      <c r="D1" s="76"/>
      <c r="E1" s="76"/>
      <c r="F1" s="76"/>
    </row>
    <row r="2" spans="1:6" ht="14.45" customHeight="1">
      <c r="A2" s="82" t="s">
        <v>1</v>
      </c>
      <c r="B2" s="84" t="s">
        <v>0</v>
      </c>
      <c r="C2" s="85" t="s">
        <v>2</v>
      </c>
      <c r="D2" s="78" t="s">
        <v>384</v>
      </c>
      <c r="E2" s="78" t="s">
        <v>384</v>
      </c>
      <c r="F2" s="77" t="s">
        <v>422</v>
      </c>
    </row>
    <row r="3" spans="1:6" ht="32.450000000000003" customHeight="1">
      <c r="A3" s="83"/>
      <c r="B3" s="84"/>
      <c r="C3" s="85"/>
      <c r="D3" s="79"/>
      <c r="E3" s="79"/>
      <c r="F3" s="77"/>
    </row>
    <row r="4" spans="1:6">
      <c r="A4" s="12" t="s">
        <v>3</v>
      </c>
      <c r="B4" s="13" t="s">
        <v>4</v>
      </c>
      <c r="C4" s="14"/>
      <c r="D4" s="25">
        <f>D5+D26+D51+D63+D73+D80</f>
        <v>1071256.8999999999</v>
      </c>
      <c r="E4" s="25">
        <f>E5+E26+E51+E63+E73+E80</f>
        <v>1071256.8999999999</v>
      </c>
      <c r="F4" s="25">
        <f>F5+F26+F51+F63+F73+F80</f>
        <v>1074506.6599999997</v>
      </c>
    </row>
    <row r="5" spans="1:6">
      <c r="A5" s="12" t="s">
        <v>5</v>
      </c>
      <c r="B5" s="13" t="s">
        <v>6</v>
      </c>
      <c r="C5" s="14"/>
      <c r="D5" s="27">
        <f>D9+D12+D15+D18+D21</f>
        <v>479083.19999999995</v>
      </c>
      <c r="E5" s="27">
        <f t="shared" ref="E5" si="0">E9+E12+E15+E18+E21</f>
        <v>479083.19999999995</v>
      </c>
      <c r="F5" s="27">
        <f>F9+F12+F15+F18+F21+F6+F24</f>
        <v>480129.99999999994</v>
      </c>
    </row>
    <row r="6" spans="1:6" ht="38.25">
      <c r="A6" s="32" t="s">
        <v>460</v>
      </c>
      <c r="B6" s="33" t="s">
        <v>461</v>
      </c>
      <c r="C6" s="33"/>
      <c r="D6" s="69">
        <v>0</v>
      </c>
      <c r="E6" s="67"/>
      <c r="F6" s="28">
        <f t="shared" ref="F6" si="1">F7+F8</f>
        <v>292.59999999999997</v>
      </c>
    </row>
    <row r="7" spans="1:6">
      <c r="A7" s="32" t="s">
        <v>407</v>
      </c>
      <c r="B7" s="33" t="s">
        <v>461</v>
      </c>
      <c r="C7" s="33" t="s">
        <v>10</v>
      </c>
      <c r="D7" s="72">
        <v>0</v>
      </c>
      <c r="E7" s="71"/>
      <c r="F7" s="72">
        <v>286.89999999999998</v>
      </c>
    </row>
    <row r="8" spans="1:6">
      <c r="A8" s="32" t="s">
        <v>411</v>
      </c>
      <c r="B8" s="33" t="s">
        <v>461</v>
      </c>
      <c r="C8" s="33" t="s">
        <v>12</v>
      </c>
      <c r="D8" s="70">
        <v>0</v>
      </c>
      <c r="E8" s="68"/>
      <c r="F8" s="70">
        <v>5.7</v>
      </c>
    </row>
    <row r="9" spans="1:6" ht="76.5" hidden="1">
      <c r="A9" s="4" t="s">
        <v>7</v>
      </c>
      <c r="B9" s="5" t="s">
        <v>8</v>
      </c>
      <c r="C9" s="6"/>
      <c r="D9" s="28">
        <f>D10+D11</f>
        <v>11280.6</v>
      </c>
      <c r="E9" s="28">
        <f t="shared" ref="E9:F9" si="2">E10+E11</f>
        <v>11280.6</v>
      </c>
      <c r="F9" s="28">
        <f t="shared" si="2"/>
        <v>11280.6</v>
      </c>
    </row>
    <row r="10" spans="1:6" hidden="1">
      <c r="A10" s="4" t="s">
        <v>9</v>
      </c>
      <c r="B10" s="5" t="s">
        <v>8</v>
      </c>
      <c r="C10" s="6" t="s">
        <v>10</v>
      </c>
      <c r="D10" s="29">
        <v>10580.6</v>
      </c>
      <c r="E10" s="49">
        <v>10580.6</v>
      </c>
      <c r="F10" s="29">
        <v>10580.6</v>
      </c>
    </row>
    <row r="11" spans="1:6" hidden="1">
      <c r="A11" s="4" t="s">
        <v>11</v>
      </c>
      <c r="B11" s="5" t="s">
        <v>8</v>
      </c>
      <c r="C11" s="6" t="s">
        <v>12</v>
      </c>
      <c r="D11" s="29">
        <v>700</v>
      </c>
      <c r="E11" s="49">
        <v>700</v>
      </c>
      <c r="F11" s="29">
        <v>700</v>
      </c>
    </row>
    <row r="12" spans="1:6" ht="104.25" hidden="1" customHeight="1">
      <c r="A12" s="4" t="s">
        <v>13</v>
      </c>
      <c r="B12" s="5" t="s">
        <v>14</v>
      </c>
      <c r="C12" s="6"/>
      <c r="D12" s="29">
        <f>D13+D14</f>
        <v>266</v>
      </c>
      <c r="E12" s="29">
        <f t="shared" ref="E12:F12" si="3">E13+E14</f>
        <v>266</v>
      </c>
      <c r="F12" s="29">
        <f t="shared" si="3"/>
        <v>266</v>
      </c>
    </row>
    <row r="13" spans="1:6" hidden="1">
      <c r="A13" s="4" t="s">
        <v>9</v>
      </c>
      <c r="B13" s="5" t="s">
        <v>14</v>
      </c>
      <c r="C13" s="6" t="s">
        <v>10</v>
      </c>
      <c r="D13" s="29">
        <v>236</v>
      </c>
      <c r="E13" s="49">
        <v>236</v>
      </c>
      <c r="F13" s="29">
        <v>236</v>
      </c>
    </row>
    <row r="14" spans="1:6" hidden="1">
      <c r="A14" s="4" t="s">
        <v>11</v>
      </c>
      <c r="B14" s="5" t="s">
        <v>14</v>
      </c>
      <c r="C14" s="6" t="s">
        <v>12</v>
      </c>
      <c r="D14" s="29">
        <v>30</v>
      </c>
      <c r="E14" s="49">
        <v>30</v>
      </c>
      <c r="F14" s="29">
        <v>30</v>
      </c>
    </row>
    <row r="15" spans="1:6" ht="51">
      <c r="A15" s="4" t="s">
        <v>15</v>
      </c>
      <c r="B15" s="5" t="s">
        <v>16</v>
      </c>
      <c r="C15" s="6"/>
      <c r="D15" s="29">
        <f>D16+D17</f>
        <v>371358.8</v>
      </c>
      <c r="E15" s="29">
        <f t="shared" ref="E15:F15" si="4">E16+E17</f>
        <v>371358.8</v>
      </c>
      <c r="F15" s="29">
        <f t="shared" si="4"/>
        <v>371770</v>
      </c>
    </row>
    <row r="16" spans="1:6">
      <c r="A16" s="4" t="s">
        <v>9</v>
      </c>
      <c r="B16" s="5" t="s">
        <v>16</v>
      </c>
      <c r="C16" s="6" t="s">
        <v>10</v>
      </c>
      <c r="D16" s="29">
        <v>358338.8</v>
      </c>
      <c r="E16" s="49">
        <v>358338.8</v>
      </c>
      <c r="F16" s="29">
        <v>358750</v>
      </c>
    </row>
    <row r="17" spans="1:6">
      <c r="A17" s="4" t="s">
        <v>11</v>
      </c>
      <c r="B17" s="5" t="s">
        <v>16</v>
      </c>
      <c r="C17" s="6" t="s">
        <v>12</v>
      </c>
      <c r="D17" s="29">
        <v>13020</v>
      </c>
      <c r="E17" s="49">
        <v>13020</v>
      </c>
      <c r="F17" s="29">
        <v>13020</v>
      </c>
    </row>
    <row r="18" spans="1:6" ht="25.5" hidden="1">
      <c r="A18" s="4" t="s">
        <v>19</v>
      </c>
      <c r="B18" s="5" t="s">
        <v>20</v>
      </c>
      <c r="C18" s="6"/>
      <c r="D18" s="29">
        <f>D19+D20</f>
        <v>4831</v>
      </c>
      <c r="E18" s="29">
        <f t="shared" ref="E18:F18" si="5">E19+E20</f>
        <v>4831</v>
      </c>
      <c r="F18" s="29">
        <f t="shared" si="5"/>
        <v>4831</v>
      </c>
    </row>
    <row r="19" spans="1:6" hidden="1">
      <c r="A19" s="4" t="s">
        <v>9</v>
      </c>
      <c r="B19" s="5" t="s">
        <v>20</v>
      </c>
      <c r="C19" s="6" t="s">
        <v>10</v>
      </c>
      <c r="D19" s="29">
        <v>4653.7</v>
      </c>
      <c r="E19" s="49">
        <v>4653.7</v>
      </c>
      <c r="F19" s="29">
        <v>4653.7</v>
      </c>
    </row>
    <row r="20" spans="1:6" hidden="1">
      <c r="A20" s="4" t="s">
        <v>11</v>
      </c>
      <c r="B20" s="5" t="s">
        <v>20</v>
      </c>
      <c r="C20" s="6" t="s">
        <v>12</v>
      </c>
      <c r="D20" s="30">
        <v>177.3</v>
      </c>
      <c r="E20" s="56">
        <v>177.3</v>
      </c>
      <c r="F20" s="30">
        <v>177.3</v>
      </c>
    </row>
    <row r="21" spans="1:6" ht="25.5">
      <c r="A21" s="4" t="s">
        <v>23</v>
      </c>
      <c r="B21" s="5" t="s">
        <v>24</v>
      </c>
      <c r="C21" s="6"/>
      <c r="D21" s="26">
        <f>D22+D23</f>
        <v>91346.8</v>
      </c>
      <c r="E21" s="26">
        <f t="shared" ref="E21:F21" si="6">E22+E23</f>
        <v>91346.8</v>
      </c>
      <c r="F21" s="26">
        <f t="shared" si="6"/>
        <v>91346.8</v>
      </c>
    </row>
    <row r="22" spans="1:6">
      <c r="A22" s="4" t="s">
        <v>9</v>
      </c>
      <c r="B22" s="5" t="s">
        <v>24</v>
      </c>
      <c r="C22" s="6" t="s">
        <v>10</v>
      </c>
      <c r="D22" s="26">
        <v>87809.8</v>
      </c>
      <c r="E22" s="61">
        <v>87809.8</v>
      </c>
      <c r="F22" s="26">
        <v>87828</v>
      </c>
    </row>
    <row r="23" spans="1:6">
      <c r="A23" s="4" t="s">
        <v>11</v>
      </c>
      <c r="B23" s="5" t="s">
        <v>24</v>
      </c>
      <c r="C23" s="6" t="s">
        <v>12</v>
      </c>
      <c r="D23" s="26">
        <v>3537</v>
      </c>
      <c r="E23" s="61">
        <v>3537</v>
      </c>
      <c r="F23" s="26">
        <v>3518.8</v>
      </c>
    </row>
    <row r="24" spans="1:6" ht="25.5">
      <c r="A24" s="4" t="s">
        <v>462</v>
      </c>
      <c r="B24" s="5" t="s">
        <v>463</v>
      </c>
      <c r="C24" s="6"/>
      <c r="D24" s="26">
        <v>0</v>
      </c>
      <c r="E24" s="61"/>
      <c r="F24" s="26">
        <v>343</v>
      </c>
    </row>
    <row r="25" spans="1:6">
      <c r="A25" s="4" t="s">
        <v>9</v>
      </c>
      <c r="B25" s="5" t="s">
        <v>463</v>
      </c>
      <c r="C25" s="6" t="s">
        <v>10</v>
      </c>
      <c r="D25" s="26">
        <v>0</v>
      </c>
      <c r="E25" s="61"/>
      <c r="F25" s="26">
        <v>343</v>
      </c>
    </row>
    <row r="26" spans="1:6">
      <c r="A26" s="12" t="s">
        <v>27</v>
      </c>
      <c r="B26" s="13" t="s">
        <v>28</v>
      </c>
      <c r="C26" s="14"/>
      <c r="D26" s="27">
        <f>D29+D31+D34+D36+D42+D46</f>
        <v>424847.5</v>
      </c>
      <c r="E26" s="27">
        <f>E29+E31+E34+E36+E42+E46</f>
        <v>424847.5</v>
      </c>
      <c r="F26" s="27">
        <f>F29+F31+F34+F36+F42+F46+F27+F40+F38</f>
        <v>426757.3</v>
      </c>
    </row>
    <row r="27" spans="1:6" ht="38.25">
      <c r="A27" s="32" t="s">
        <v>458</v>
      </c>
      <c r="B27" s="33" t="s">
        <v>459</v>
      </c>
      <c r="C27" s="33"/>
      <c r="D27" s="69">
        <v>0</v>
      </c>
      <c r="E27" s="67"/>
      <c r="F27" s="28">
        <f t="shared" ref="E27:F29" si="7">F28</f>
        <v>332.5</v>
      </c>
    </row>
    <row r="28" spans="1:6">
      <c r="A28" s="32" t="s">
        <v>407</v>
      </c>
      <c r="B28" s="33" t="s">
        <v>459</v>
      </c>
      <c r="C28" s="33" t="s">
        <v>10</v>
      </c>
      <c r="D28" s="70">
        <v>0</v>
      </c>
      <c r="E28" s="68"/>
      <c r="F28" s="70">
        <v>332.5</v>
      </c>
    </row>
    <row r="29" spans="1:6" ht="89.25">
      <c r="A29" s="4" t="s">
        <v>29</v>
      </c>
      <c r="B29" s="5" t="s">
        <v>30</v>
      </c>
      <c r="C29" s="6"/>
      <c r="D29" s="28">
        <f>D30</f>
        <v>325738.40000000002</v>
      </c>
      <c r="E29" s="28">
        <f t="shared" si="7"/>
        <v>325738.40000000002</v>
      </c>
      <c r="F29" s="28">
        <f t="shared" si="7"/>
        <v>327132</v>
      </c>
    </row>
    <row r="30" spans="1:6">
      <c r="A30" s="4" t="s">
        <v>9</v>
      </c>
      <c r="B30" s="5" t="s">
        <v>30</v>
      </c>
      <c r="C30" s="6" t="s">
        <v>10</v>
      </c>
      <c r="D30" s="29">
        <v>325738.40000000002</v>
      </c>
      <c r="E30" s="49">
        <v>325738.40000000002</v>
      </c>
      <c r="F30" s="29">
        <v>327132</v>
      </c>
    </row>
    <row r="31" spans="1:6" ht="25.5" hidden="1">
      <c r="A31" s="4" t="s">
        <v>19</v>
      </c>
      <c r="B31" s="5" t="s">
        <v>31</v>
      </c>
      <c r="C31" s="6"/>
      <c r="D31" s="29">
        <f>D32+D33</f>
        <v>3869.6</v>
      </c>
      <c r="E31" s="29">
        <f t="shared" ref="E31:F31" si="8">E32+E33</f>
        <v>3869.6</v>
      </c>
      <c r="F31" s="29">
        <f t="shared" si="8"/>
        <v>3869.6</v>
      </c>
    </row>
    <row r="32" spans="1:6" hidden="1">
      <c r="A32" s="4" t="s">
        <v>9</v>
      </c>
      <c r="B32" s="5" t="s">
        <v>31</v>
      </c>
      <c r="C32" s="6" t="s">
        <v>10</v>
      </c>
      <c r="D32" s="29">
        <v>3813</v>
      </c>
      <c r="E32" s="49">
        <v>3813</v>
      </c>
      <c r="F32" s="29">
        <v>3813</v>
      </c>
    </row>
    <row r="33" spans="1:6" hidden="1">
      <c r="A33" s="4" t="s">
        <v>21</v>
      </c>
      <c r="B33" s="5" t="s">
        <v>31</v>
      </c>
      <c r="C33" s="6" t="s">
        <v>22</v>
      </c>
      <c r="D33" s="29">
        <v>56.6</v>
      </c>
      <c r="E33" s="49">
        <v>56.6</v>
      </c>
      <c r="F33" s="29">
        <v>56.6</v>
      </c>
    </row>
    <row r="34" spans="1:6" ht="25.5">
      <c r="A34" s="4" t="s">
        <v>23</v>
      </c>
      <c r="B34" s="5" t="s">
        <v>32</v>
      </c>
      <c r="C34" s="6"/>
      <c r="D34" s="29">
        <f>D35</f>
        <v>37496.5</v>
      </c>
      <c r="E34" s="29">
        <f t="shared" ref="E34:F34" si="9">E35</f>
        <v>37496.5</v>
      </c>
      <c r="F34" s="29">
        <f t="shared" si="9"/>
        <v>37325.5</v>
      </c>
    </row>
    <row r="35" spans="1:6">
      <c r="A35" s="4" t="s">
        <v>9</v>
      </c>
      <c r="B35" s="5" t="s">
        <v>32</v>
      </c>
      <c r="C35" s="6" t="s">
        <v>10</v>
      </c>
      <c r="D35" s="34">
        <v>37496.5</v>
      </c>
      <c r="E35" s="62">
        <v>37496.5</v>
      </c>
      <c r="F35" s="34">
        <v>37325.5</v>
      </c>
    </row>
    <row r="36" spans="1:6" ht="25.5" hidden="1">
      <c r="A36" s="32" t="s">
        <v>405</v>
      </c>
      <c r="B36" s="33" t="s">
        <v>406</v>
      </c>
      <c r="C36" s="33"/>
      <c r="D36" s="29">
        <f>D37</f>
        <v>150</v>
      </c>
      <c r="E36" s="29">
        <f t="shared" ref="E36:F40" si="10">E37</f>
        <v>150</v>
      </c>
      <c r="F36" s="29">
        <f t="shared" si="10"/>
        <v>150</v>
      </c>
    </row>
    <row r="37" spans="1:6" hidden="1">
      <c r="A37" s="32" t="s">
        <v>407</v>
      </c>
      <c r="B37" s="33" t="s">
        <v>406</v>
      </c>
      <c r="C37" s="33" t="s">
        <v>10</v>
      </c>
      <c r="D37" s="29">
        <v>150</v>
      </c>
      <c r="E37" s="49">
        <v>150</v>
      </c>
      <c r="F37" s="29">
        <v>150</v>
      </c>
    </row>
    <row r="38" spans="1:6" ht="25.5">
      <c r="A38" s="4" t="s">
        <v>462</v>
      </c>
      <c r="B38" s="75" t="s">
        <v>464</v>
      </c>
      <c r="C38" s="33"/>
      <c r="D38" s="29">
        <v>0</v>
      </c>
      <c r="E38" s="49"/>
      <c r="F38" s="29">
        <v>330</v>
      </c>
    </row>
    <row r="39" spans="1:6">
      <c r="A39" s="4" t="s">
        <v>9</v>
      </c>
      <c r="B39" s="75" t="s">
        <v>464</v>
      </c>
      <c r="C39" s="33">
        <v>610</v>
      </c>
      <c r="D39" s="29">
        <v>0</v>
      </c>
      <c r="E39" s="49"/>
      <c r="F39" s="29">
        <v>330</v>
      </c>
    </row>
    <row r="40" spans="1:6" ht="38.25">
      <c r="A40" s="32" t="s">
        <v>456</v>
      </c>
      <c r="B40" s="33" t="s">
        <v>457</v>
      </c>
      <c r="C40" s="33"/>
      <c r="D40" s="29">
        <v>0</v>
      </c>
      <c r="E40" s="49"/>
      <c r="F40" s="29">
        <f t="shared" si="10"/>
        <v>24.7</v>
      </c>
    </row>
    <row r="41" spans="1:6" ht="25.5">
      <c r="A41" s="32" t="s">
        <v>395</v>
      </c>
      <c r="B41" s="33" t="s">
        <v>457</v>
      </c>
      <c r="C41" s="33" t="s">
        <v>26</v>
      </c>
      <c r="D41" s="29">
        <v>0</v>
      </c>
      <c r="E41" s="49"/>
      <c r="F41" s="73">
        <v>24.7</v>
      </c>
    </row>
    <row r="42" spans="1:6" ht="78.75" customHeight="1">
      <c r="A42" s="4" t="s">
        <v>33</v>
      </c>
      <c r="B42" s="5" t="s">
        <v>34</v>
      </c>
      <c r="C42" s="6"/>
      <c r="D42" s="29">
        <f>D43+D44+D45</f>
        <v>27710</v>
      </c>
      <c r="E42" s="29">
        <f t="shared" ref="E42:F42" si="11">E43+E44+E45</f>
        <v>27710</v>
      </c>
      <c r="F42" s="29">
        <f t="shared" si="11"/>
        <v>27710</v>
      </c>
    </row>
    <row r="43" spans="1:6" ht="16.5" hidden="1" customHeight="1">
      <c r="A43" s="4" t="s">
        <v>17</v>
      </c>
      <c r="B43" s="5" t="s">
        <v>34</v>
      </c>
      <c r="C43" s="6" t="s">
        <v>18</v>
      </c>
      <c r="D43" s="29">
        <v>23139</v>
      </c>
      <c r="E43" s="49">
        <v>23139</v>
      </c>
      <c r="F43" s="29">
        <v>23139</v>
      </c>
    </row>
    <row r="44" spans="1:6" ht="25.5">
      <c r="A44" s="4" t="s">
        <v>25</v>
      </c>
      <c r="B44" s="5" t="s">
        <v>34</v>
      </c>
      <c r="C44" s="6" t="s">
        <v>26</v>
      </c>
      <c r="D44" s="29">
        <v>4566</v>
      </c>
      <c r="E44" s="49">
        <v>4566</v>
      </c>
      <c r="F44" s="29">
        <v>4556</v>
      </c>
    </row>
    <row r="45" spans="1:6">
      <c r="A45" s="4" t="s">
        <v>21</v>
      </c>
      <c r="B45" s="5" t="s">
        <v>34</v>
      </c>
      <c r="C45" s="6" t="s">
        <v>22</v>
      </c>
      <c r="D45" s="29">
        <v>5</v>
      </c>
      <c r="E45" s="49">
        <v>5</v>
      </c>
      <c r="F45" s="29">
        <v>15</v>
      </c>
    </row>
    <row r="46" spans="1:6" ht="51" hidden="1">
      <c r="A46" s="4" t="s">
        <v>35</v>
      </c>
      <c r="B46" s="5" t="s">
        <v>36</v>
      </c>
      <c r="C46" s="6"/>
      <c r="D46" s="29">
        <f>D47+D48+D49+D50</f>
        <v>29883</v>
      </c>
      <c r="E46" s="29">
        <f t="shared" ref="E46:F46" si="12">E47+E48+E49+E50</f>
        <v>29883</v>
      </c>
      <c r="F46" s="29">
        <f t="shared" si="12"/>
        <v>29883</v>
      </c>
    </row>
    <row r="47" spans="1:6" ht="15" hidden="1" customHeight="1">
      <c r="A47" s="4" t="s">
        <v>17</v>
      </c>
      <c r="B47" s="5" t="s">
        <v>36</v>
      </c>
      <c r="C47" s="6" t="s">
        <v>18</v>
      </c>
      <c r="D47" s="29">
        <v>20839</v>
      </c>
      <c r="E47" s="49">
        <v>20839</v>
      </c>
      <c r="F47" s="29">
        <v>20839</v>
      </c>
    </row>
    <row r="48" spans="1:6" ht="25.5" hidden="1">
      <c r="A48" s="4" t="s">
        <v>25</v>
      </c>
      <c r="B48" s="5" t="s">
        <v>36</v>
      </c>
      <c r="C48" s="6" t="s">
        <v>26</v>
      </c>
      <c r="D48" s="29">
        <v>8384</v>
      </c>
      <c r="E48" s="49">
        <v>8384</v>
      </c>
      <c r="F48" s="29">
        <v>8384</v>
      </c>
    </row>
    <row r="49" spans="1:6" ht="25.5" hidden="1">
      <c r="A49" s="4" t="s">
        <v>37</v>
      </c>
      <c r="B49" s="5" t="s">
        <v>36</v>
      </c>
      <c r="C49" s="6" t="s">
        <v>38</v>
      </c>
      <c r="D49" s="29">
        <v>600</v>
      </c>
      <c r="E49" s="49">
        <v>600</v>
      </c>
      <c r="F49" s="29">
        <v>600</v>
      </c>
    </row>
    <row r="50" spans="1:6" hidden="1">
      <c r="A50" s="4" t="s">
        <v>21</v>
      </c>
      <c r="B50" s="5" t="s">
        <v>36</v>
      </c>
      <c r="C50" s="6" t="s">
        <v>22</v>
      </c>
      <c r="D50" s="30">
        <v>60</v>
      </c>
      <c r="E50" s="56">
        <v>60</v>
      </c>
      <c r="F50" s="30">
        <v>60</v>
      </c>
    </row>
    <row r="51" spans="1:6" ht="25.5">
      <c r="A51" s="12" t="s">
        <v>39</v>
      </c>
      <c r="B51" s="13" t="s">
        <v>40</v>
      </c>
      <c r="C51" s="14"/>
      <c r="D51" s="27">
        <f>D55+D58+D61</f>
        <v>120891.8</v>
      </c>
      <c r="E51" s="27">
        <f t="shared" ref="E51" si="13">E55+E58+E61</f>
        <v>120891.8</v>
      </c>
      <c r="F51" s="27">
        <f>F55+F58+F61+F52</f>
        <v>121154</v>
      </c>
    </row>
    <row r="52" spans="1:6" ht="38.25">
      <c r="A52" s="32" t="s">
        <v>454</v>
      </c>
      <c r="B52" s="33" t="s">
        <v>455</v>
      </c>
      <c r="C52" s="33"/>
      <c r="D52" s="26">
        <v>0</v>
      </c>
      <c r="E52" s="27"/>
      <c r="F52" s="26">
        <f t="shared" ref="F52" si="14">F53+F54</f>
        <v>91.199999999999989</v>
      </c>
    </row>
    <row r="53" spans="1:6">
      <c r="A53" s="32" t="s">
        <v>407</v>
      </c>
      <c r="B53" s="33" t="s">
        <v>455</v>
      </c>
      <c r="C53" s="33" t="s">
        <v>10</v>
      </c>
      <c r="D53" s="26">
        <v>0</v>
      </c>
      <c r="E53" s="27"/>
      <c r="F53" s="26">
        <v>41.8</v>
      </c>
    </row>
    <row r="54" spans="1:6">
      <c r="A54" s="32" t="s">
        <v>411</v>
      </c>
      <c r="B54" s="33" t="s">
        <v>455</v>
      </c>
      <c r="C54" s="33" t="s">
        <v>12</v>
      </c>
      <c r="D54" s="26">
        <v>0</v>
      </c>
      <c r="E54" s="27"/>
      <c r="F54" s="26">
        <v>49.4</v>
      </c>
    </row>
    <row r="55" spans="1:6" ht="25.5" hidden="1">
      <c r="A55" s="4" t="s">
        <v>19</v>
      </c>
      <c r="B55" s="5" t="s">
        <v>41</v>
      </c>
      <c r="C55" s="6"/>
      <c r="D55" s="26">
        <f>D56+D57</f>
        <v>386.3</v>
      </c>
      <c r="E55" s="26">
        <f t="shared" ref="E55:F55" si="15">E56+E57</f>
        <v>386.3</v>
      </c>
      <c r="F55" s="26">
        <f t="shared" si="15"/>
        <v>386.3</v>
      </c>
    </row>
    <row r="56" spans="1:6" hidden="1">
      <c r="A56" s="4" t="s">
        <v>9</v>
      </c>
      <c r="B56" s="5" t="s">
        <v>41</v>
      </c>
      <c r="C56" s="6" t="s">
        <v>10</v>
      </c>
      <c r="D56" s="26">
        <v>61.8</v>
      </c>
      <c r="E56" s="61">
        <v>61.8</v>
      </c>
      <c r="F56" s="26">
        <v>61.8</v>
      </c>
    </row>
    <row r="57" spans="1:6" hidden="1">
      <c r="A57" s="4" t="s">
        <v>11</v>
      </c>
      <c r="B57" s="5" t="s">
        <v>41</v>
      </c>
      <c r="C57" s="6" t="s">
        <v>12</v>
      </c>
      <c r="D57" s="26">
        <v>324.5</v>
      </c>
      <c r="E57" s="61">
        <v>324.5</v>
      </c>
      <c r="F57" s="26">
        <v>324.5</v>
      </c>
    </row>
    <row r="58" spans="1:6" ht="63.75">
      <c r="A58" s="4" t="s">
        <v>42</v>
      </c>
      <c r="B58" s="5" t="s">
        <v>43</v>
      </c>
      <c r="C58" s="6"/>
      <c r="D58" s="26">
        <f>D59+D60</f>
        <v>120266.1</v>
      </c>
      <c r="E58" s="26">
        <f t="shared" ref="E58:F58" si="16">E59+E60</f>
        <v>120266.1</v>
      </c>
      <c r="F58" s="26">
        <f t="shared" si="16"/>
        <v>120437.1</v>
      </c>
    </row>
    <row r="59" spans="1:6" hidden="1">
      <c r="A59" s="4" t="s">
        <v>9</v>
      </c>
      <c r="B59" s="5" t="s">
        <v>43</v>
      </c>
      <c r="C59" s="6" t="s">
        <v>10</v>
      </c>
      <c r="D59" s="26">
        <v>36642</v>
      </c>
      <c r="E59" s="61">
        <v>36642</v>
      </c>
      <c r="F59" s="26">
        <v>36642</v>
      </c>
    </row>
    <row r="60" spans="1:6">
      <c r="A60" s="4" t="s">
        <v>11</v>
      </c>
      <c r="B60" s="5" t="s">
        <v>43</v>
      </c>
      <c r="C60" s="6" t="s">
        <v>12</v>
      </c>
      <c r="D60" s="26">
        <v>83624.100000000006</v>
      </c>
      <c r="E60" s="61">
        <v>83624.100000000006</v>
      </c>
      <c r="F60" s="26">
        <v>83795.100000000006</v>
      </c>
    </row>
    <row r="61" spans="1:6" ht="25.5" hidden="1">
      <c r="A61" s="4" t="s">
        <v>19</v>
      </c>
      <c r="B61" s="5" t="s">
        <v>44</v>
      </c>
      <c r="C61" s="6"/>
      <c r="D61" s="26">
        <f>D62</f>
        <v>239.4</v>
      </c>
      <c r="E61" s="26">
        <f t="shared" ref="E61:F61" si="17">E62</f>
        <v>239.4</v>
      </c>
      <c r="F61" s="26">
        <f t="shared" si="17"/>
        <v>239.4</v>
      </c>
    </row>
    <row r="62" spans="1:6" hidden="1">
      <c r="A62" s="4" t="s">
        <v>11</v>
      </c>
      <c r="B62" s="5" t="s">
        <v>44</v>
      </c>
      <c r="C62" s="6" t="s">
        <v>12</v>
      </c>
      <c r="D62" s="26">
        <v>239.4</v>
      </c>
      <c r="E62" s="61">
        <v>239.4</v>
      </c>
      <c r="F62" s="26">
        <v>239.4</v>
      </c>
    </row>
    <row r="63" spans="1:6" ht="25.5">
      <c r="A63" s="12" t="s">
        <v>45</v>
      </c>
      <c r="B63" s="13" t="s">
        <v>46</v>
      </c>
      <c r="C63" s="14"/>
      <c r="D63" s="35">
        <f>D64+D67+D71</f>
        <v>39417.800000000003</v>
      </c>
      <c r="E63" s="35">
        <f t="shared" ref="E63:F63" si="18">E64+E67+E71</f>
        <v>39417.800000000003</v>
      </c>
      <c r="F63" s="35">
        <f t="shared" si="18"/>
        <v>39417.760000000002</v>
      </c>
    </row>
    <row r="64" spans="1:6" ht="57.6" customHeight="1">
      <c r="A64" s="4" t="s">
        <v>47</v>
      </c>
      <c r="B64" s="5" t="s">
        <v>48</v>
      </c>
      <c r="C64" s="6"/>
      <c r="D64" s="29">
        <f>D65+D66</f>
        <v>5131</v>
      </c>
      <c r="E64" s="29">
        <f t="shared" ref="E64:F64" si="19">E65+E66</f>
        <v>5131</v>
      </c>
      <c r="F64" s="29">
        <f t="shared" si="19"/>
        <v>5131.8999999999996</v>
      </c>
    </row>
    <row r="65" spans="1:6" ht="25.5">
      <c r="A65" s="4" t="s">
        <v>49</v>
      </c>
      <c r="B65" s="5" t="s">
        <v>48</v>
      </c>
      <c r="C65" s="6" t="s">
        <v>50</v>
      </c>
      <c r="D65" s="29">
        <v>5042</v>
      </c>
      <c r="E65" s="29">
        <v>5042</v>
      </c>
      <c r="F65" s="17">
        <v>5052.8999999999996</v>
      </c>
    </row>
    <row r="66" spans="1:6" ht="25.5">
      <c r="A66" s="4" t="s">
        <v>25</v>
      </c>
      <c r="B66" s="5" t="s">
        <v>48</v>
      </c>
      <c r="C66" s="6" t="s">
        <v>26</v>
      </c>
      <c r="D66" s="29">
        <v>89</v>
      </c>
      <c r="E66" s="29">
        <v>89</v>
      </c>
      <c r="F66" s="17">
        <v>79</v>
      </c>
    </row>
    <row r="67" spans="1:6" ht="38.25" hidden="1">
      <c r="A67" s="4" t="s">
        <v>51</v>
      </c>
      <c r="B67" s="5" t="s">
        <v>52</v>
      </c>
      <c r="C67" s="6"/>
      <c r="D67" s="29">
        <f>D68+D69+D70</f>
        <v>34142.9</v>
      </c>
      <c r="E67" s="29">
        <f t="shared" ref="E67:F67" si="20">E68+E69+E70</f>
        <v>34142.9</v>
      </c>
      <c r="F67" s="29">
        <f t="shared" si="20"/>
        <v>34141.96</v>
      </c>
    </row>
    <row r="68" spans="1:6" ht="13.5" hidden="1" customHeight="1">
      <c r="A68" s="4" t="s">
        <v>17</v>
      </c>
      <c r="B68" s="5" t="s">
        <v>52</v>
      </c>
      <c r="C68" s="6" t="s">
        <v>18</v>
      </c>
      <c r="D68" s="29">
        <v>31413.9</v>
      </c>
      <c r="E68" s="29">
        <v>31413.9</v>
      </c>
      <c r="F68" s="17">
        <v>31413.9</v>
      </c>
    </row>
    <row r="69" spans="1:6" ht="25.5" hidden="1">
      <c r="A69" s="4" t="s">
        <v>25</v>
      </c>
      <c r="B69" s="5" t="s">
        <v>52</v>
      </c>
      <c r="C69" s="6" t="s">
        <v>26</v>
      </c>
      <c r="D69" s="29">
        <v>2694</v>
      </c>
      <c r="E69" s="29">
        <v>2694</v>
      </c>
      <c r="F69" s="17">
        <v>2693.06</v>
      </c>
    </row>
    <row r="70" spans="1:6" hidden="1">
      <c r="A70" s="4" t="s">
        <v>21</v>
      </c>
      <c r="B70" s="5" t="s">
        <v>52</v>
      </c>
      <c r="C70" s="6" t="s">
        <v>22</v>
      </c>
      <c r="D70" s="29">
        <v>35</v>
      </c>
      <c r="E70" s="29">
        <v>35</v>
      </c>
      <c r="F70" s="17">
        <v>35</v>
      </c>
    </row>
    <row r="71" spans="1:6" ht="25.5" hidden="1">
      <c r="A71" s="4" t="s">
        <v>19</v>
      </c>
      <c r="B71" s="5" t="s">
        <v>53</v>
      </c>
      <c r="C71" s="6"/>
      <c r="D71" s="29">
        <f>D72</f>
        <v>143.9</v>
      </c>
      <c r="E71" s="29">
        <f t="shared" ref="E71:F71" si="21">E72</f>
        <v>143.9</v>
      </c>
      <c r="F71" s="29">
        <f t="shared" si="21"/>
        <v>143.9</v>
      </c>
    </row>
    <row r="72" spans="1:6" hidden="1">
      <c r="A72" s="4" t="s">
        <v>21</v>
      </c>
      <c r="B72" s="5" t="s">
        <v>53</v>
      </c>
      <c r="C72" s="6" t="s">
        <v>22</v>
      </c>
      <c r="D72" s="30">
        <v>143.9</v>
      </c>
      <c r="E72" s="30">
        <v>143.9</v>
      </c>
      <c r="F72" s="17">
        <v>143.9</v>
      </c>
    </row>
    <row r="73" spans="1:6" hidden="1">
      <c r="A73" s="12" t="s">
        <v>54</v>
      </c>
      <c r="B73" s="13" t="s">
        <v>55</v>
      </c>
      <c r="C73" s="14"/>
      <c r="D73" s="27">
        <f>D74+D76+D78</f>
        <v>2816.2</v>
      </c>
      <c r="E73" s="27">
        <f t="shared" ref="E73:F73" si="22">E74+E76+E78</f>
        <v>2816.2</v>
      </c>
      <c r="F73" s="27">
        <f t="shared" si="22"/>
        <v>2816.2</v>
      </c>
    </row>
    <row r="74" spans="1:6" ht="38.25" hidden="1">
      <c r="A74" s="32" t="s">
        <v>408</v>
      </c>
      <c r="B74" s="33" t="s">
        <v>409</v>
      </c>
      <c r="C74" s="33"/>
      <c r="D74" s="26">
        <f>D75</f>
        <v>916.2</v>
      </c>
      <c r="E74" s="26">
        <f t="shared" ref="E74:F74" si="23">E75</f>
        <v>916.2</v>
      </c>
      <c r="F74" s="26">
        <f t="shared" si="23"/>
        <v>916.2</v>
      </c>
    </row>
    <row r="75" spans="1:6" hidden="1">
      <c r="A75" s="32" t="s">
        <v>407</v>
      </c>
      <c r="B75" s="33" t="s">
        <v>409</v>
      </c>
      <c r="C75" s="33" t="s">
        <v>10</v>
      </c>
      <c r="D75" s="26">
        <v>916.2</v>
      </c>
      <c r="E75" s="61">
        <v>916.2</v>
      </c>
      <c r="F75" s="26">
        <v>916.2</v>
      </c>
    </row>
    <row r="76" spans="1:6" ht="38.25" hidden="1">
      <c r="A76" s="4" t="s">
        <v>56</v>
      </c>
      <c r="B76" s="5" t="s">
        <v>57</v>
      </c>
      <c r="C76" s="6"/>
      <c r="D76" s="28">
        <f>D77</f>
        <v>1824</v>
      </c>
      <c r="E76" s="28">
        <f t="shared" ref="E76:F76" si="24">E77</f>
        <v>1824</v>
      </c>
      <c r="F76" s="28">
        <f t="shared" si="24"/>
        <v>1824</v>
      </c>
    </row>
    <row r="77" spans="1:6" hidden="1">
      <c r="A77" s="4" t="s">
        <v>9</v>
      </c>
      <c r="B77" s="5" t="s">
        <v>57</v>
      </c>
      <c r="C77" s="6" t="s">
        <v>10</v>
      </c>
      <c r="D77" s="29">
        <v>1824</v>
      </c>
      <c r="E77" s="49">
        <v>1824</v>
      </c>
      <c r="F77" s="29">
        <v>1824</v>
      </c>
    </row>
    <row r="78" spans="1:6" hidden="1">
      <c r="A78" s="4" t="s">
        <v>58</v>
      </c>
      <c r="B78" s="5" t="s">
        <v>59</v>
      </c>
      <c r="C78" s="6"/>
      <c r="D78" s="29">
        <f>D79</f>
        <v>76</v>
      </c>
      <c r="E78" s="29">
        <f t="shared" ref="E78:F78" si="25">E79</f>
        <v>76</v>
      </c>
      <c r="F78" s="29">
        <f t="shared" si="25"/>
        <v>76</v>
      </c>
    </row>
    <row r="79" spans="1:6" hidden="1">
      <c r="A79" s="4" t="s">
        <v>9</v>
      </c>
      <c r="B79" s="5" t="s">
        <v>59</v>
      </c>
      <c r="C79" s="6" t="s">
        <v>10</v>
      </c>
      <c r="D79" s="29">
        <v>76</v>
      </c>
      <c r="E79" s="49">
        <v>76</v>
      </c>
      <c r="F79" s="29">
        <v>76</v>
      </c>
    </row>
    <row r="80" spans="1:6" ht="25.5">
      <c r="A80" s="12" t="s">
        <v>60</v>
      </c>
      <c r="B80" s="13" t="s">
        <v>61</v>
      </c>
      <c r="C80" s="14"/>
      <c r="D80" s="36">
        <f>D81+D83+D87+D90</f>
        <v>4200.3999999999996</v>
      </c>
      <c r="E80" s="36">
        <f t="shared" ref="E80" si="26">E81+E83+E87+E90</f>
        <v>4200.3999999999996</v>
      </c>
      <c r="F80" s="36">
        <f>F81+F83+F87+F90+F85+F93</f>
        <v>4231.3999999999996</v>
      </c>
    </row>
    <row r="81" spans="1:6" ht="25.5" hidden="1">
      <c r="A81" s="4" t="s">
        <v>19</v>
      </c>
      <c r="B81" s="5" t="s">
        <v>62</v>
      </c>
      <c r="C81" s="6"/>
      <c r="D81" s="29">
        <f>D82</f>
        <v>173.2</v>
      </c>
      <c r="E81" s="49">
        <v>173.2</v>
      </c>
      <c r="F81" s="29">
        <f t="shared" ref="E81:F85" si="27">F82</f>
        <v>173.2</v>
      </c>
    </row>
    <row r="82" spans="1:6" hidden="1">
      <c r="A82" s="4" t="s">
        <v>11</v>
      </c>
      <c r="B82" s="5" t="s">
        <v>62</v>
      </c>
      <c r="C82" s="6" t="s">
        <v>12</v>
      </c>
      <c r="D82" s="29">
        <v>173.2</v>
      </c>
      <c r="E82" s="49">
        <v>173.2</v>
      </c>
      <c r="F82" s="29">
        <v>173.2</v>
      </c>
    </row>
    <row r="83" spans="1:6" ht="51">
      <c r="A83" s="4" t="s">
        <v>63</v>
      </c>
      <c r="B83" s="5" t="s">
        <v>64</v>
      </c>
      <c r="C83" s="6"/>
      <c r="D83" s="29">
        <f>D84</f>
        <v>3824.2</v>
      </c>
      <c r="E83" s="29">
        <f t="shared" si="27"/>
        <v>3824.2</v>
      </c>
      <c r="F83" s="29">
        <f t="shared" si="27"/>
        <v>3824.2</v>
      </c>
    </row>
    <row r="84" spans="1:6">
      <c r="A84" s="4" t="s">
        <v>11</v>
      </c>
      <c r="B84" s="5" t="s">
        <v>64</v>
      </c>
      <c r="C84" s="6" t="s">
        <v>12</v>
      </c>
      <c r="D84" s="29">
        <v>3824.2</v>
      </c>
      <c r="E84" s="49">
        <v>3824.2</v>
      </c>
      <c r="F84" s="29">
        <v>3824.2</v>
      </c>
    </row>
    <row r="85" spans="1:6" ht="38.25">
      <c r="A85" s="32" t="s">
        <v>452</v>
      </c>
      <c r="B85" s="33" t="s">
        <v>453</v>
      </c>
      <c r="C85" s="33"/>
      <c r="D85" s="29">
        <v>0</v>
      </c>
      <c r="E85" s="49"/>
      <c r="F85" s="29">
        <f t="shared" si="27"/>
        <v>22.8</v>
      </c>
    </row>
    <row r="86" spans="1:6">
      <c r="A86" s="32" t="s">
        <v>411</v>
      </c>
      <c r="B86" s="33" t="s">
        <v>453</v>
      </c>
      <c r="C86" s="33" t="s">
        <v>12</v>
      </c>
      <c r="D86" s="29">
        <v>0</v>
      </c>
      <c r="E86" s="49"/>
      <c r="F86" s="66">
        <v>22.8</v>
      </c>
    </row>
    <row r="87" spans="1:6" ht="25.5">
      <c r="A87" s="4" t="s">
        <v>65</v>
      </c>
      <c r="B87" s="5" t="s">
        <v>66</v>
      </c>
      <c r="C87" s="6"/>
      <c r="D87" s="29">
        <f>D89</f>
        <v>140</v>
      </c>
      <c r="E87" s="29">
        <f t="shared" ref="E87" si="28">E89</f>
        <v>140</v>
      </c>
      <c r="F87" s="29">
        <f>F89+F88</f>
        <v>66.099999999999994</v>
      </c>
    </row>
    <row r="88" spans="1:6" ht="25.5">
      <c r="A88" s="32" t="s">
        <v>395</v>
      </c>
      <c r="B88" s="33" t="s">
        <v>66</v>
      </c>
      <c r="C88" s="33" t="s">
        <v>26</v>
      </c>
      <c r="D88" s="29">
        <v>0</v>
      </c>
      <c r="E88" s="49"/>
      <c r="F88" s="29">
        <v>31</v>
      </c>
    </row>
    <row r="89" spans="1:6" ht="25.5">
      <c r="A89" s="4" t="s">
        <v>37</v>
      </c>
      <c r="B89" s="5" t="s">
        <v>66</v>
      </c>
      <c r="C89" s="6" t="s">
        <v>38</v>
      </c>
      <c r="D89" s="29">
        <v>140</v>
      </c>
      <c r="E89" s="49">
        <v>140</v>
      </c>
      <c r="F89" s="29">
        <v>35.1</v>
      </c>
    </row>
    <row r="90" spans="1:6" ht="25.5">
      <c r="A90" s="4" t="s">
        <v>65</v>
      </c>
      <c r="B90" s="5" t="s">
        <v>67</v>
      </c>
      <c r="C90" s="6"/>
      <c r="D90" s="29">
        <f>D91+D92</f>
        <v>63</v>
      </c>
      <c r="E90" s="29">
        <f t="shared" ref="E90:F90" si="29">E91+E92</f>
        <v>63</v>
      </c>
      <c r="F90" s="29">
        <f t="shared" si="29"/>
        <v>111.1</v>
      </c>
    </row>
    <row r="91" spans="1:6">
      <c r="A91" s="4" t="s">
        <v>9</v>
      </c>
      <c r="B91" s="5" t="s">
        <v>67</v>
      </c>
      <c r="C91" s="6" t="s">
        <v>10</v>
      </c>
      <c r="D91" s="29">
        <v>50</v>
      </c>
      <c r="E91" s="49">
        <v>50</v>
      </c>
      <c r="F91" s="29">
        <v>90.3</v>
      </c>
    </row>
    <row r="92" spans="1:6">
      <c r="A92" s="4" t="s">
        <v>11</v>
      </c>
      <c r="B92" s="5" t="s">
        <v>67</v>
      </c>
      <c r="C92" s="6" t="s">
        <v>12</v>
      </c>
      <c r="D92" s="34">
        <v>13</v>
      </c>
      <c r="E92" s="62">
        <v>13</v>
      </c>
      <c r="F92" s="34">
        <v>20.8</v>
      </c>
    </row>
    <row r="93" spans="1:6">
      <c r="A93" s="32" t="s">
        <v>450</v>
      </c>
      <c r="B93" s="33" t="s">
        <v>451</v>
      </c>
      <c r="C93" s="33"/>
      <c r="D93" s="29">
        <v>0</v>
      </c>
      <c r="E93" s="29"/>
      <c r="F93" s="29">
        <f>F94</f>
        <v>34</v>
      </c>
    </row>
    <row r="94" spans="1:6">
      <c r="A94" s="32" t="s">
        <v>411</v>
      </c>
      <c r="B94" s="33" t="s">
        <v>451</v>
      </c>
      <c r="C94" s="33" t="s">
        <v>12</v>
      </c>
      <c r="D94" s="30">
        <v>0</v>
      </c>
      <c r="E94" s="30"/>
      <c r="F94" s="30">
        <v>34</v>
      </c>
    </row>
    <row r="95" spans="1:6" ht="25.5" hidden="1">
      <c r="A95" s="12" t="s">
        <v>68</v>
      </c>
      <c r="B95" s="13" t="s">
        <v>69</v>
      </c>
      <c r="C95" s="14"/>
      <c r="D95" s="27">
        <f>D96</f>
        <v>68870.7</v>
      </c>
      <c r="E95" s="27">
        <f t="shared" ref="E95:F95" si="30">E96</f>
        <v>68870.7</v>
      </c>
      <c r="F95" s="27">
        <f t="shared" si="30"/>
        <v>68870.7</v>
      </c>
    </row>
    <row r="96" spans="1:6" ht="25.5" hidden="1">
      <c r="A96" s="12" t="s">
        <v>70</v>
      </c>
      <c r="B96" s="13" t="s">
        <v>71</v>
      </c>
      <c r="C96" s="14"/>
      <c r="D96" s="27">
        <f>D97+D101+D103+D105+D107+D109+D111</f>
        <v>68870.7</v>
      </c>
      <c r="E96" s="27">
        <f t="shared" ref="E96:F96" si="31">E97+E101+E103+E105+E107+E109+E111</f>
        <v>68870.7</v>
      </c>
      <c r="F96" s="27">
        <f t="shared" si="31"/>
        <v>68870.7</v>
      </c>
    </row>
    <row r="97" spans="1:6" ht="25.5" hidden="1">
      <c r="A97" s="4" t="s">
        <v>72</v>
      </c>
      <c r="B97" s="5" t="s">
        <v>73</v>
      </c>
      <c r="C97" s="6"/>
      <c r="D97" s="26">
        <f>D98+D99+D100</f>
        <v>800</v>
      </c>
      <c r="E97" s="26">
        <f t="shared" ref="E97:F97" si="32">E98+E99+E100</f>
        <v>800</v>
      </c>
      <c r="F97" s="26">
        <f t="shared" si="32"/>
        <v>800</v>
      </c>
    </row>
    <row r="98" spans="1:6" ht="25.5" hidden="1">
      <c r="A98" s="4" t="s">
        <v>25</v>
      </c>
      <c r="B98" s="5" t="s">
        <v>73</v>
      </c>
      <c r="C98" s="6" t="s">
        <v>26</v>
      </c>
      <c r="D98" s="26">
        <v>200</v>
      </c>
      <c r="E98" s="61">
        <v>200</v>
      </c>
      <c r="F98" s="26">
        <v>200</v>
      </c>
    </row>
    <row r="99" spans="1:6" hidden="1">
      <c r="A99" s="32" t="s">
        <v>407</v>
      </c>
      <c r="B99" s="33" t="s">
        <v>73</v>
      </c>
      <c r="C99" s="33" t="s">
        <v>10</v>
      </c>
      <c r="D99" s="26">
        <v>100</v>
      </c>
      <c r="E99" s="61">
        <v>100</v>
      </c>
      <c r="F99" s="26">
        <v>100</v>
      </c>
    </row>
    <row r="100" spans="1:6" hidden="1">
      <c r="A100" s="4" t="s">
        <v>11</v>
      </c>
      <c r="B100" s="5" t="s">
        <v>73</v>
      </c>
      <c r="C100" s="6" t="s">
        <v>12</v>
      </c>
      <c r="D100" s="26">
        <v>500</v>
      </c>
      <c r="E100" s="61">
        <v>500</v>
      </c>
      <c r="F100" s="26">
        <v>500</v>
      </c>
    </row>
    <row r="101" spans="1:6" ht="27" hidden="1" customHeight="1">
      <c r="A101" s="4" t="s">
        <v>74</v>
      </c>
      <c r="B101" s="5" t="s">
        <v>75</v>
      </c>
      <c r="C101" s="6"/>
      <c r="D101" s="28">
        <f>D102</f>
        <v>170</v>
      </c>
      <c r="E101" s="28">
        <f t="shared" ref="E101:F101" si="33">E102</f>
        <v>170</v>
      </c>
      <c r="F101" s="28">
        <f t="shared" si="33"/>
        <v>170</v>
      </c>
    </row>
    <row r="102" spans="1:6" hidden="1">
      <c r="A102" s="4" t="s">
        <v>11</v>
      </c>
      <c r="B102" s="5" t="s">
        <v>75</v>
      </c>
      <c r="C102" s="6" t="s">
        <v>12</v>
      </c>
      <c r="D102" s="29">
        <v>170</v>
      </c>
      <c r="E102" s="49">
        <v>170</v>
      </c>
      <c r="F102" s="29">
        <v>170</v>
      </c>
    </row>
    <row r="103" spans="1:6" ht="38.25" hidden="1">
      <c r="A103" s="4" t="s">
        <v>76</v>
      </c>
      <c r="B103" s="5" t="s">
        <v>77</v>
      </c>
      <c r="C103" s="6"/>
      <c r="D103" s="29">
        <f>D104</f>
        <v>6037</v>
      </c>
      <c r="E103" s="29">
        <f t="shared" ref="E103:F103" si="34">E104</f>
        <v>6037</v>
      </c>
      <c r="F103" s="29">
        <f t="shared" si="34"/>
        <v>6037</v>
      </c>
    </row>
    <row r="104" spans="1:6" hidden="1">
      <c r="A104" s="4" t="s">
        <v>11</v>
      </c>
      <c r="B104" s="5" t="s">
        <v>77</v>
      </c>
      <c r="C104" s="6" t="s">
        <v>12</v>
      </c>
      <c r="D104" s="29">
        <v>6037</v>
      </c>
      <c r="E104" s="49">
        <v>6037</v>
      </c>
      <c r="F104" s="29">
        <v>6037</v>
      </c>
    </row>
    <row r="105" spans="1:6" ht="25.5" hidden="1">
      <c r="A105" s="4" t="s">
        <v>78</v>
      </c>
      <c r="B105" s="5" t="s">
        <v>79</v>
      </c>
      <c r="C105" s="6"/>
      <c r="D105" s="29">
        <f>D106</f>
        <v>1900</v>
      </c>
      <c r="E105" s="29">
        <f t="shared" ref="E105:F105" si="35">E106</f>
        <v>1900</v>
      </c>
      <c r="F105" s="29">
        <f t="shared" si="35"/>
        <v>1900</v>
      </c>
    </row>
    <row r="106" spans="1:6" hidden="1">
      <c r="A106" s="4" t="s">
        <v>11</v>
      </c>
      <c r="B106" s="5" t="s">
        <v>79</v>
      </c>
      <c r="C106" s="6" t="s">
        <v>12</v>
      </c>
      <c r="D106" s="29">
        <v>1900</v>
      </c>
      <c r="E106" s="49">
        <v>1900</v>
      </c>
      <c r="F106" s="29">
        <v>1900</v>
      </c>
    </row>
    <row r="107" spans="1:6" ht="25.5" hidden="1">
      <c r="A107" s="32" t="s">
        <v>393</v>
      </c>
      <c r="B107" s="33" t="s">
        <v>410</v>
      </c>
      <c r="C107" s="31"/>
      <c r="D107" s="29">
        <f>D108</f>
        <v>2000</v>
      </c>
      <c r="E107" s="29">
        <f t="shared" ref="E107:F107" si="36">E108</f>
        <v>2000</v>
      </c>
      <c r="F107" s="29">
        <f t="shared" si="36"/>
        <v>2000</v>
      </c>
    </row>
    <row r="108" spans="1:6" hidden="1">
      <c r="A108" s="32" t="s">
        <v>411</v>
      </c>
      <c r="B108" s="33" t="s">
        <v>410</v>
      </c>
      <c r="C108" s="31" t="s">
        <v>12</v>
      </c>
      <c r="D108" s="29">
        <v>2000</v>
      </c>
      <c r="E108" s="49">
        <v>2000</v>
      </c>
      <c r="F108" s="29">
        <v>2000</v>
      </c>
    </row>
    <row r="109" spans="1:6" ht="25.5" hidden="1">
      <c r="A109" s="4" t="s">
        <v>80</v>
      </c>
      <c r="B109" s="5" t="s">
        <v>81</v>
      </c>
      <c r="C109" s="6"/>
      <c r="D109" s="29">
        <f>D110</f>
        <v>56138.9</v>
      </c>
      <c r="E109" s="29">
        <f t="shared" ref="E109:F109" si="37">E110</f>
        <v>56138.9</v>
      </c>
      <c r="F109" s="29">
        <f t="shared" si="37"/>
        <v>56138.9</v>
      </c>
    </row>
    <row r="110" spans="1:6" hidden="1">
      <c r="A110" s="4" t="s">
        <v>11</v>
      </c>
      <c r="B110" s="5" t="s">
        <v>81</v>
      </c>
      <c r="C110" s="6" t="s">
        <v>12</v>
      </c>
      <c r="D110" s="29">
        <v>56138.9</v>
      </c>
      <c r="E110" s="49">
        <v>56138.9</v>
      </c>
      <c r="F110" s="29">
        <v>56138.9</v>
      </c>
    </row>
    <row r="111" spans="1:6" ht="25.5" hidden="1">
      <c r="A111" s="4" t="s">
        <v>19</v>
      </c>
      <c r="B111" s="5" t="s">
        <v>82</v>
      </c>
      <c r="C111" s="6"/>
      <c r="D111" s="29">
        <f>D112</f>
        <v>1824.8</v>
      </c>
      <c r="E111" s="29">
        <f t="shared" ref="E111:F111" si="38">E112</f>
        <v>1824.8</v>
      </c>
      <c r="F111" s="29">
        <f t="shared" si="38"/>
        <v>1824.8</v>
      </c>
    </row>
    <row r="112" spans="1:6" hidden="1">
      <c r="A112" s="4" t="s">
        <v>11</v>
      </c>
      <c r="B112" s="5" t="s">
        <v>82</v>
      </c>
      <c r="C112" s="6" t="s">
        <v>12</v>
      </c>
      <c r="D112" s="29">
        <v>1824.8</v>
      </c>
      <c r="E112" s="49">
        <v>1824.8</v>
      </c>
      <c r="F112" s="29">
        <v>1824.8</v>
      </c>
    </row>
    <row r="113" spans="1:6">
      <c r="A113" s="12" t="s">
        <v>83</v>
      </c>
      <c r="B113" s="13" t="s">
        <v>84</v>
      </c>
      <c r="C113" s="14"/>
      <c r="D113" s="36">
        <f>D114+D121+D130+D133+D142</f>
        <v>129290.4</v>
      </c>
      <c r="E113" s="36">
        <f t="shared" ref="E113:F113" si="39">E114+E121+E130+E133+E142</f>
        <v>129290.4</v>
      </c>
      <c r="F113" s="36">
        <f t="shared" si="39"/>
        <v>129303.6</v>
      </c>
    </row>
    <row r="114" spans="1:6" ht="15" customHeight="1">
      <c r="A114" s="12" t="s">
        <v>85</v>
      </c>
      <c r="B114" s="13" t="s">
        <v>86</v>
      </c>
      <c r="C114" s="14"/>
      <c r="D114" s="36">
        <f>D115+D119</f>
        <v>26144</v>
      </c>
      <c r="E114" s="36">
        <f t="shared" ref="E114" si="40">E115+E119</f>
        <v>26144</v>
      </c>
      <c r="F114" s="36">
        <f>F115+F119+F117</f>
        <v>26157.200000000001</v>
      </c>
    </row>
    <row r="115" spans="1:6" ht="38.25" hidden="1">
      <c r="A115" s="4" t="s">
        <v>87</v>
      </c>
      <c r="B115" s="5" t="s">
        <v>88</v>
      </c>
      <c r="C115" s="6"/>
      <c r="D115" s="29">
        <f>D116</f>
        <v>26120</v>
      </c>
      <c r="E115" s="29">
        <f t="shared" ref="E115:F115" si="41">E116</f>
        <v>26120</v>
      </c>
      <c r="F115" s="29">
        <f t="shared" si="41"/>
        <v>26120</v>
      </c>
    </row>
    <row r="116" spans="1:6" hidden="1">
      <c r="A116" s="4" t="s">
        <v>9</v>
      </c>
      <c r="B116" s="5" t="s">
        <v>88</v>
      </c>
      <c r="C116" s="6" t="s">
        <v>10</v>
      </c>
      <c r="D116" s="29">
        <v>26120</v>
      </c>
      <c r="E116" s="49">
        <v>26120</v>
      </c>
      <c r="F116" s="29">
        <v>26120</v>
      </c>
    </row>
    <row r="117" spans="1:6" ht="25.5">
      <c r="A117" s="32" t="s">
        <v>448</v>
      </c>
      <c r="B117" s="33" t="s">
        <v>449</v>
      </c>
      <c r="C117" s="33"/>
      <c r="D117" s="29">
        <v>0</v>
      </c>
      <c r="E117" s="49"/>
      <c r="F117" s="29">
        <f>F118</f>
        <v>13.2</v>
      </c>
    </row>
    <row r="118" spans="1:6">
      <c r="A118" s="32" t="s">
        <v>407</v>
      </c>
      <c r="B118" s="33" t="s">
        <v>449</v>
      </c>
      <c r="C118" s="33" t="s">
        <v>10</v>
      </c>
      <c r="D118" s="29">
        <v>0</v>
      </c>
      <c r="E118" s="49"/>
      <c r="F118" s="65">
        <v>13.2</v>
      </c>
    </row>
    <row r="119" spans="1:6" ht="25.5" hidden="1">
      <c r="A119" s="4" t="s">
        <v>19</v>
      </c>
      <c r="B119" s="5" t="s">
        <v>89</v>
      </c>
      <c r="C119" s="6"/>
      <c r="D119" s="29">
        <f>D120</f>
        <v>24</v>
      </c>
      <c r="E119" s="29">
        <f t="shared" ref="E119:F119" si="42">E120</f>
        <v>24</v>
      </c>
      <c r="F119" s="29">
        <f t="shared" si="42"/>
        <v>24</v>
      </c>
    </row>
    <row r="120" spans="1:6" hidden="1">
      <c r="A120" s="4" t="s">
        <v>9</v>
      </c>
      <c r="B120" s="5" t="s">
        <v>89</v>
      </c>
      <c r="C120" s="6" t="s">
        <v>10</v>
      </c>
      <c r="D120" s="29">
        <v>24</v>
      </c>
      <c r="E120" s="49">
        <v>24</v>
      </c>
      <c r="F120" s="29">
        <v>24</v>
      </c>
    </row>
    <row r="121" spans="1:6" ht="27" hidden="1" customHeight="1">
      <c r="A121" s="12" t="s">
        <v>90</v>
      </c>
      <c r="B121" s="13" t="s">
        <v>91</v>
      </c>
      <c r="C121" s="14"/>
      <c r="D121" s="36">
        <f>D122+D124+D126+D128</f>
        <v>85137.3</v>
      </c>
      <c r="E121" s="36">
        <f t="shared" ref="E121:F121" si="43">E122+E124+E126+E128</f>
        <v>85137.3</v>
      </c>
      <c r="F121" s="36">
        <f t="shared" si="43"/>
        <v>85137.3</v>
      </c>
    </row>
    <row r="122" spans="1:6" hidden="1">
      <c r="A122" s="4" t="s">
        <v>92</v>
      </c>
      <c r="B122" s="5" t="s">
        <v>93</v>
      </c>
      <c r="C122" s="6"/>
      <c r="D122" s="29">
        <f>D123</f>
        <v>100</v>
      </c>
      <c r="E122" s="29">
        <f t="shared" ref="E122:F122" si="44">E123</f>
        <v>100</v>
      </c>
      <c r="F122" s="29">
        <f t="shared" si="44"/>
        <v>100</v>
      </c>
    </row>
    <row r="123" spans="1:6" hidden="1">
      <c r="A123" s="4" t="s">
        <v>11</v>
      </c>
      <c r="B123" s="5" t="s">
        <v>93</v>
      </c>
      <c r="C123" s="6" t="s">
        <v>12</v>
      </c>
      <c r="D123" s="29">
        <v>100</v>
      </c>
      <c r="E123" s="49">
        <v>100</v>
      </c>
      <c r="F123" s="29">
        <v>100</v>
      </c>
    </row>
    <row r="124" spans="1:6" ht="27.75" hidden="1" customHeight="1">
      <c r="A124" s="4" t="s">
        <v>94</v>
      </c>
      <c r="B124" s="5" t="s">
        <v>95</v>
      </c>
      <c r="C124" s="6"/>
      <c r="D124" s="29">
        <f>D125</f>
        <v>77279.5</v>
      </c>
      <c r="E124" s="29">
        <f t="shared" ref="E124:F124" si="45">E125</f>
        <v>77279.5</v>
      </c>
      <c r="F124" s="29">
        <f t="shared" si="45"/>
        <v>77279.5</v>
      </c>
    </row>
    <row r="125" spans="1:6" hidden="1">
      <c r="A125" s="4" t="s">
        <v>11</v>
      </c>
      <c r="B125" s="5" t="s">
        <v>95</v>
      </c>
      <c r="C125" s="6" t="s">
        <v>12</v>
      </c>
      <c r="D125" s="29">
        <v>77279.5</v>
      </c>
      <c r="E125" s="49">
        <v>77279.5</v>
      </c>
      <c r="F125" s="29">
        <v>77279.5</v>
      </c>
    </row>
    <row r="126" spans="1:6" ht="38.25" hidden="1">
      <c r="A126" s="4" t="s">
        <v>96</v>
      </c>
      <c r="B126" s="5" t="s">
        <v>97</v>
      </c>
      <c r="C126" s="6"/>
      <c r="D126" s="29">
        <f>D127</f>
        <v>7131.7</v>
      </c>
      <c r="E126" s="29">
        <f t="shared" ref="E126:F126" si="46">E127</f>
        <v>7131.7</v>
      </c>
      <c r="F126" s="29">
        <f t="shared" si="46"/>
        <v>7131.7</v>
      </c>
    </row>
    <row r="127" spans="1:6" hidden="1">
      <c r="A127" s="4" t="s">
        <v>11</v>
      </c>
      <c r="B127" s="5" t="s">
        <v>97</v>
      </c>
      <c r="C127" s="6" t="s">
        <v>12</v>
      </c>
      <c r="D127" s="29">
        <v>7131.7</v>
      </c>
      <c r="E127" s="49">
        <v>7131.7</v>
      </c>
      <c r="F127" s="29">
        <v>7131.7</v>
      </c>
    </row>
    <row r="128" spans="1:6" ht="25.5" hidden="1">
      <c r="A128" s="4" t="s">
        <v>19</v>
      </c>
      <c r="B128" s="5" t="s">
        <v>98</v>
      </c>
      <c r="C128" s="6"/>
      <c r="D128" s="29">
        <f>D129</f>
        <v>626.1</v>
      </c>
      <c r="E128" s="29">
        <f t="shared" ref="E128:F128" si="47">E129</f>
        <v>626.1</v>
      </c>
      <c r="F128" s="29">
        <f t="shared" si="47"/>
        <v>626.1</v>
      </c>
    </row>
    <row r="129" spans="1:6" hidden="1">
      <c r="A129" s="4" t="s">
        <v>11</v>
      </c>
      <c r="B129" s="5" t="s">
        <v>98</v>
      </c>
      <c r="C129" s="6" t="s">
        <v>12</v>
      </c>
      <c r="D129" s="29">
        <v>626.1</v>
      </c>
      <c r="E129" s="49">
        <v>626.1</v>
      </c>
      <c r="F129" s="29">
        <v>626.1</v>
      </c>
    </row>
    <row r="130" spans="1:6" ht="25.5" hidden="1">
      <c r="A130" s="12" t="s">
        <v>99</v>
      </c>
      <c r="B130" s="13" t="s">
        <v>100</v>
      </c>
      <c r="C130" s="14"/>
      <c r="D130" s="36">
        <f>D131</f>
        <v>50</v>
      </c>
      <c r="E130" s="36">
        <f t="shared" ref="E130:F131" si="48">E131</f>
        <v>50</v>
      </c>
      <c r="F130" s="36">
        <f t="shared" si="48"/>
        <v>50</v>
      </c>
    </row>
    <row r="131" spans="1:6" ht="25.5" hidden="1">
      <c r="A131" s="4" t="s">
        <v>101</v>
      </c>
      <c r="B131" s="5" t="s">
        <v>102</v>
      </c>
      <c r="C131" s="6"/>
      <c r="D131" s="30">
        <f>D132</f>
        <v>50</v>
      </c>
      <c r="E131" s="30">
        <f t="shared" si="48"/>
        <v>50</v>
      </c>
      <c r="F131" s="30">
        <f t="shared" si="48"/>
        <v>50</v>
      </c>
    </row>
    <row r="132" spans="1:6" ht="25.5" hidden="1">
      <c r="A132" s="4" t="s">
        <v>25</v>
      </c>
      <c r="B132" s="5" t="s">
        <v>102</v>
      </c>
      <c r="C132" s="6" t="s">
        <v>26</v>
      </c>
      <c r="D132" s="26">
        <v>50</v>
      </c>
      <c r="E132" s="61">
        <v>50</v>
      </c>
      <c r="F132" s="26">
        <v>50</v>
      </c>
    </row>
    <row r="133" spans="1:6" ht="25.5">
      <c r="A133" s="12" t="s">
        <v>103</v>
      </c>
      <c r="B133" s="13" t="s">
        <v>104</v>
      </c>
      <c r="C133" s="14"/>
      <c r="D133" s="35">
        <f>D134+D137+D140</f>
        <v>16659.099999999999</v>
      </c>
      <c r="E133" s="35">
        <f t="shared" ref="E133:F133" si="49">E134+E137+E140</f>
        <v>16659.099999999999</v>
      </c>
      <c r="F133" s="35">
        <f t="shared" si="49"/>
        <v>16659.100000000002</v>
      </c>
    </row>
    <row r="134" spans="1:6" hidden="1">
      <c r="A134" s="4" t="s">
        <v>105</v>
      </c>
      <c r="B134" s="5" t="s">
        <v>106</v>
      </c>
      <c r="C134" s="6"/>
      <c r="D134" s="29">
        <f>D135+D136</f>
        <v>5324.6</v>
      </c>
      <c r="E134" s="29">
        <f t="shared" ref="E134:F134" si="50">E135+E136</f>
        <v>5324.6</v>
      </c>
      <c r="F134" s="29">
        <f t="shared" si="50"/>
        <v>5324.6</v>
      </c>
    </row>
    <row r="135" spans="1:6" ht="25.5" hidden="1">
      <c r="A135" s="4" t="s">
        <v>49</v>
      </c>
      <c r="B135" s="5" t="s">
        <v>106</v>
      </c>
      <c r="C135" s="6" t="s">
        <v>50</v>
      </c>
      <c r="D135" s="29">
        <v>5169.6000000000004</v>
      </c>
      <c r="E135" s="49">
        <v>5169.6000000000004</v>
      </c>
      <c r="F135" s="29">
        <v>5169.6000000000004</v>
      </c>
    </row>
    <row r="136" spans="1:6" ht="25.5" hidden="1">
      <c r="A136" s="4" t="s">
        <v>25</v>
      </c>
      <c r="B136" s="5" t="s">
        <v>106</v>
      </c>
      <c r="C136" s="6" t="s">
        <v>26</v>
      </c>
      <c r="D136" s="29">
        <v>155</v>
      </c>
      <c r="E136" s="49">
        <v>155</v>
      </c>
      <c r="F136" s="29">
        <v>155</v>
      </c>
    </row>
    <row r="137" spans="1:6" ht="25.5">
      <c r="A137" s="4" t="s">
        <v>107</v>
      </c>
      <c r="B137" s="5" t="s">
        <v>108</v>
      </c>
      <c r="C137" s="6"/>
      <c r="D137" s="29">
        <f>D138+D139</f>
        <v>11294.5</v>
      </c>
      <c r="E137" s="29">
        <f t="shared" ref="E137:F137" si="51">E138+E139</f>
        <v>11294.5</v>
      </c>
      <c r="F137" s="29">
        <f t="shared" si="51"/>
        <v>11304.3</v>
      </c>
    </row>
    <row r="138" spans="1:6" ht="15" hidden="1" customHeight="1">
      <c r="A138" s="4" t="s">
        <v>17</v>
      </c>
      <c r="B138" s="5" t="s">
        <v>108</v>
      </c>
      <c r="C138" s="6" t="s">
        <v>18</v>
      </c>
      <c r="D138" s="29">
        <v>11030.9</v>
      </c>
      <c r="E138" s="49">
        <v>11030.9</v>
      </c>
      <c r="F138" s="29">
        <v>11030.9</v>
      </c>
    </row>
    <row r="139" spans="1:6" ht="25.5">
      <c r="A139" s="4" t="s">
        <v>25</v>
      </c>
      <c r="B139" s="5" t="s">
        <v>108</v>
      </c>
      <c r="C139" s="6" t="s">
        <v>26</v>
      </c>
      <c r="D139" s="29">
        <v>263.60000000000002</v>
      </c>
      <c r="E139" s="49">
        <v>263.60000000000002</v>
      </c>
      <c r="F139" s="29">
        <v>273.39999999999998</v>
      </c>
    </row>
    <row r="140" spans="1:6" ht="25.5">
      <c r="A140" s="4" t="s">
        <v>109</v>
      </c>
      <c r="B140" s="5" t="s">
        <v>110</v>
      </c>
      <c r="C140" s="6"/>
      <c r="D140" s="29">
        <f>D141</f>
        <v>40</v>
      </c>
      <c r="E140" s="29">
        <f t="shared" ref="E140:F140" si="52">E141</f>
        <v>40</v>
      </c>
      <c r="F140" s="29">
        <f t="shared" si="52"/>
        <v>30.2</v>
      </c>
    </row>
    <row r="141" spans="1:6" ht="25.5">
      <c r="A141" s="4" t="s">
        <v>25</v>
      </c>
      <c r="B141" s="5" t="s">
        <v>110</v>
      </c>
      <c r="C141" s="6" t="s">
        <v>26</v>
      </c>
      <c r="D141" s="29">
        <v>40</v>
      </c>
      <c r="E141" s="49">
        <v>40</v>
      </c>
      <c r="F141" s="29">
        <v>30.2</v>
      </c>
    </row>
    <row r="142" spans="1:6" hidden="1">
      <c r="A142" s="12" t="s">
        <v>111</v>
      </c>
      <c r="B142" s="13" t="s">
        <v>112</v>
      </c>
      <c r="C142" s="14"/>
      <c r="D142" s="36">
        <f>D143</f>
        <v>1300</v>
      </c>
      <c r="E142" s="36">
        <f t="shared" ref="E142:F142" si="53">E143</f>
        <v>1300</v>
      </c>
      <c r="F142" s="36">
        <f t="shared" si="53"/>
        <v>1300</v>
      </c>
    </row>
    <row r="143" spans="1:6" hidden="1">
      <c r="A143" s="4" t="s">
        <v>92</v>
      </c>
      <c r="B143" s="5" t="s">
        <v>113</v>
      </c>
      <c r="C143" s="6"/>
      <c r="D143" s="29">
        <f>D144+D145</f>
        <v>1300</v>
      </c>
      <c r="E143" s="29">
        <f t="shared" ref="E143:F143" si="54">E144+E145</f>
        <v>1300</v>
      </c>
      <c r="F143" s="29">
        <f t="shared" si="54"/>
        <v>1300</v>
      </c>
    </row>
    <row r="144" spans="1:6" ht="25.5" hidden="1">
      <c r="A144" s="4" t="s">
        <v>25</v>
      </c>
      <c r="B144" s="5" t="s">
        <v>113</v>
      </c>
      <c r="C144" s="6" t="s">
        <v>26</v>
      </c>
      <c r="D144" s="29">
        <v>400</v>
      </c>
      <c r="E144" s="49">
        <v>400</v>
      </c>
      <c r="F144" s="29">
        <v>400</v>
      </c>
    </row>
    <row r="145" spans="1:6" hidden="1">
      <c r="A145" s="4" t="s">
        <v>11</v>
      </c>
      <c r="B145" s="5" t="s">
        <v>113</v>
      </c>
      <c r="C145" s="6" t="s">
        <v>12</v>
      </c>
      <c r="D145" s="29">
        <v>900</v>
      </c>
      <c r="E145" s="49">
        <v>900</v>
      </c>
      <c r="F145" s="29">
        <v>900</v>
      </c>
    </row>
    <row r="146" spans="1:6">
      <c r="A146" s="12" t="s">
        <v>114</v>
      </c>
      <c r="B146" s="13" t="s">
        <v>115</v>
      </c>
      <c r="C146" s="14"/>
      <c r="D146" s="36">
        <f>D147+D162+D179+D188</f>
        <v>43551.4</v>
      </c>
      <c r="E146" s="36">
        <f t="shared" ref="E146:F146" si="55">E147+E162+E179+E188</f>
        <v>43551.4</v>
      </c>
      <c r="F146" s="36">
        <f t="shared" si="55"/>
        <v>45701.8</v>
      </c>
    </row>
    <row r="147" spans="1:6" ht="25.5" hidden="1">
      <c r="A147" s="12" t="s">
        <v>116</v>
      </c>
      <c r="B147" s="13" t="s">
        <v>117</v>
      </c>
      <c r="C147" s="14"/>
      <c r="D147" s="36">
        <f>D148+D151+D153+D156+D158+D160</f>
        <v>33685.699999999997</v>
      </c>
      <c r="E147" s="36">
        <f t="shared" ref="E147:F147" si="56">E148+E151+E153+E156+E158+E160</f>
        <v>33685.699999999997</v>
      </c>
      <c r="F147" s="36">
        <f t="shared" si="56"/>
        <v>33685.699999999997</v>
      </c>
    </row>
    <row r="148" spans="1:6" ht="25.5" hidden="1">
      <c r="A148" s="4" t="s">
        <v>118</v>
      </c>
      <c r="B148" s="5" t="s">
        <v>119</v>
      </c>
      <c r="C148" s="6"/>
      <c r="D148" s="29">
        <f>D149+D150</f>
        <v>14230.9</v>
      </c>
      <c r="E148" s="29">
        <f t="shared" ref="E148:F148" si="57">E149+E150</f>
        <v>14230.9</v>
      </c>
      <c r="F148" s="29">
        <f t="shared" si="57"/>
        <v>14230.9</v>
      </c>
    </row>
    <row r="149" spans="1:6" ht="25.5" hidden="1">
      <c r="A149" s="4" t="s">
        <v>37</v>
      </c>
      <c r="B149" s="5" t="s">
        <v>119</v>
      </c>
      <c r="C149" s="6" t="s">
        <v>38</v>
      </c>
      <c r="D149" s="29">
        <v>5313.1</v>
      </c>
      <c r="E149" s="29">
        <v>5313.1</v>
      </c>
      <c r="F149" s="17">
        <v>5313.1</v>
      </c>
    </row>
    <row r="150" spans="1:6" hidden="1">
      <c r="A150" s="4" t="s">
        <v>9</v>
      </c>
      <c r="B150" s="5" t="s">
        <v>119</v>
      </c>
      <c r="C150" s="6" t="s">
        <v>10</v>
      </c>
      <c r="D150" s="29">
        <v>8917.7999999999993</v>
      </c>
      <c r="E150" s="29">
        <v>8917.7999999999993</v>
      </c>
      <c r="F150" s="17">
        <v>8917.7999999999993</v>
      </c>
    </row>
    <row r="151" spans="1:6" ht="25.5" hidden="1">
      <c r="A151" s="4" t="s">
        <v>120</v>
      </c>
      <c r="B151" s="5" t="s">
        <v>121</v>
      </c>
      <c r="C151" s="6"/>
      <c r="D151" s="29">
        <f>D152</f>
        <v>20</v>
      </c>
      <c r="E151" s="29">
        <f t="shared" ref="E151:F151" si="58">E152</f>
        <v>20</v>
      </c>
      <c r="F151" s="29">
        <f t="shared" si="58"/>
        <v>20</v>
      </c>
    </row>
    <row r="152" spans="1:6" ht="25.5" hidden="1">
      <c r="A152" s="4" t="s">
        <v>25</v>
      </c>
      <c r="B152" s="5" t="s">
        <v>121</v>
      </c>
      <c r="C152" s="6" t="s">
        <v>26</v>
      </c>
      <c r="D152" s="29">
        <v>20</v>
      </c>
      <c r="E152" s="29">
        <v>20</v>
      </c>
      <c r="F152" s="17">
        <v>20</v>
      </c>
    </row>
    <row r="153" spans="1:6" ht="27.75" hidden="1" customHeight="1">
      <c r="A153" s="4" t="s">
        <v>122</v>
      </c>
      <c r="B153" s="5" t="s">
        <v>123</v>
      </c>
      <c r="C153" s="6"/>
      <c r="D153" s="29">
        <f>D154+D155</f>
        <v>2267.8000000000002</v>
      </c>
      <c r="E153" s="29">
        <f t="shared" ref="E153:F153" si="59">E154+E155</f>
        <v>2267.8000000000002</v>
      </c>
      <c r="F153" s="29">
        <f t="shared" si="59"/>
        <v>2267.8000000000002</v>
      </c>
    </row>
    <row r="154" spans="1:6" hidden="1">
      <c r="A154" s="4" t="s">
        <v>124</v>
      </c>
      <c r="B154" s="5" t="s">
        <v>123</v>
      </c>
      <c r="C154" s="6" t="s">
        <v>125</v>
      </c>
      <c r="D154" s="29">
        <v>1265.8</v>
      </c>
      <c r="E154" s="29">
        <v>1265.8</v>
      </c>
      <c r="F154" s="17">
        <v>1265.8</v>
      </c>
    </row>
    <row r="155" spans="1:6" ht="25.5" hidden="1">
      <c r="A155" s="4" t="s">
        <v>37</v>
      </c>
      <c r="B155" s="5" t="s">
        <v>123</v>
      </c>
      <c r="C155" s="6" t="s">
        <v>38</v>
      </c>
      <c r="D155" s="29">
        <v>1002</v>
      </c>
      <c r="E155" s="29">
        <v>1002</v>
      </c>
      <c r="F155" s="17">
        <v>1002</v>
      </c>
    </row>
    <row r="156" spans="1:6" ht="38.25" hidden="1">
      <c r="A156" s="7" t="s">
        <v>372</v>
      </c>
      <c r="B156" s="5" t="s">
        <v>126</v>
      </c>
      <c r="C156" s="6"/>
      <c r="D156" s="29">
        <f>D157</f>
        <v>777</v>
      </c>
      <c r="E156" s="29">
        <f t="shared" ref="E156:F156" si="60">E157</f>
        <v>777</v>
      </c>
      <c r="F156" s="29">
        <f t="shared" si="60"/>
        <v>777</v>
      </c>
    </row>
    <row r="157" spans="1:6" hidden="1">
      <c r="A157" s="4" t="s">
        <v>124</v>
      </c>
      <c r="B157" s="5" t="s">
        <v>126</v>
      </c>
      <c r="C157" s="6" t="s">
        <v>125</v>
      </c>
      <c r="D157" s="29">
        <v>777</v>
      </c>
      <c r="E157" s="29">
        <v>777</v>
      </c>
      <c r="F157" s="17">
        <v>777</v>
      </c>
    </row>
    <row r="158" spans="1:6" ht="25.5" hidden="1">
      <c r="A158" s="4" t="s">
        <v>127</v>
      </c>
      <c r="B158" s="5" t="s">
        <v>128</v>
      </c>
      <c r="C158" s="6"/>
      <c r="D158" s="29">
        <f>D159</f>
        <v>16190</v>
      </c>
      <c r="E158" s="29">
        <f t="shared" ref="E158:F158" si="61">E159</f>
        <v>16190</v>
      </c>
      <c r="F158" s="29">
        <f t="shared" si="61"/>
        <v>16190</v>
      </c>
    </row>
    <row r="159" spans="1:6" hidden="1">
      <c r="A159" s="4" t="s">
        <v>124</v>
      </c>
      <c r="B159" s="5" t="s">
        <v>128</v>
      </c>
      <c r="C159" s="6" t="s">
        <v>125</v>
      </c>
      <c r="D159" s="29">
        <v>16190</v>
      </c>
      <c r="E159" s="29">
        <v>16190</v>
      </c>
      <c r="F159" s="17">
        <v>16190</v>
      </c>
    </row>
    <row r="160" spans="1:6" ht="25.5" hidden="1">
      <c r="A160" s="4" t="s">
        <v>129</v>
      </c>
      <c r="B160" s="5" t="s">
        <v>130</v>
      </c>
      <c r="C160" s="6"/>
      <c r="D160" s="29">
        <f>D161</f>
        <v>200</v>
      </c>
      <c r="E160" s="29">
        <f t="shared" ref="E160:F160" si="62">E161</f>
        <v>200</v>
      </c>
      <c r="F160" s="29">
        <f t="shared" si="62"/>
        <v>200</v>
      </c>
    </row>
    <row r="161" spans="1:6" hidden="1">
      <c r="A161" s="4" t="s">
        <v>124</v>
      </c>
      <c r="B161" s="5" t="s">
        <v>130</v>
      </c>
      <c r="C161" s="6" t="s">
        <v>125</v>
      </c>
      <c r="D161" s="29">
        <v>200</v>
      </c>
      <c r="E161" s="29">
        <v>200</v>
      </c>
      <c r="F161" s="17">
        <v>200</v>
      </c>
    </row>
    <row r="162" spans="1:6" ht="38.25">
      <c r="A162" s="12" t="s">
        <v>131</v>
      </c>
      <c r="B162" s="13" t="s">
        <v>132</v>
      </c>
      <c r="C162" s="14"/>
      <c r="D162" s="36">
        <f>D163+D165+D167+D169+D171+D173+D175+D177</f>
        <v>3559.6</v>
      </c>
      <c r="E162" s="36">
        <f t="shared" ref="E162:F162" si="63">E163+E165+E167+E169+E171+E173+E175+E177</f>
        <v>3559.6</v>
      </c>
      <c r="F162" s="36">
        <f t="shared" si="63"/>
        <v>6984.8</v>
      </c>
    </row>
    <row r="163" spans="1:6" ht="76.5">
      <c r="A163" s="24" t="s">
        <v>135</v>
      </c>
      <c r="B163" s="23" t="s">
        <v>423</v>
      </c>
      <c r="C163" s="23"/>
      <c r="D163" s="29">
        <f>D164</f>
        <v>0</v>
      </c>
      <c r="E163" s="29">
        <f t="shared" ref="E163:F163" si="64">E164</f>
        <v>0</v>
      </c>
      <c r="F163" s="29">
        <f t="shared" si="64"/>
        <v>3208.4</v>
      </c>
    </row>
    <row r="164" spans="1:6" ht="51">
      <c r="A164" s="24" t="s">
        <v>424</v>
      </c>
      <c r="B164" s="23" t="s">
        <v>423</v>
      </c>
      <c r="C164" s="23" t="s">
        <v>138</v>
      </c>
      <c r="D164" s="29">
        <v>0</v>
      </c>
      <c r="E164" s="29">
        <v>0</v>
      </c>
      <c r="F164" s="17">
        <v>3208.4</v>
      </c>
    </row>
    <row r="165" spans="1:6" ht="102">
      <c r="A165" s="24" t="s">
        <v>425</v>
      </c>
      <c r="B165" s="23" t="s">
        <v>426</v>
      </c>
      <c r="C165" s="23"/>
      <c r="D165" s="29">
        <f>D166</f>
        <v>0</v>
      </c>
      <c r="E165" s="29">
        <f t="shared" ref="E165:F165" si="65">E166</f>
        <v>0</v>
      </c>
      <c r="F165" s="29">
        <f t="shared" si="65"/>
        <v>216.8</v>
      </c>
    </row>
    <row r="166" spans="1:6" ht="51">
      <c r="A166" s="24" t="s">
        <v>424</v>
      </c>
      <c r="B166" s="23" t="s">
        <v>426</v>
      </c>
      <c r="C166" s="23" t="s">
        <v>138</v>
      </c>
      <c r="D166" s="29">
        <v>0</v>
      </c>
      <c r="E166" s="29">
        <v>0</v>
      </c>
      <c r="F166" s="17">
        <v>216.8</v>
      </c>
    </row>
    <row r="167" spans="1:6" ht="25.5" hidden="1">
      <c r="A167" s="4" t="s">
        <v>133</v>
      </c>
      <c r="B167" s="5" t="s">
        <v>134</v>
      </c>
      <c r="C167" s="6"/>
      <c r="D167" s="29">
        <f>D168</f>
        <v>900</v>
      </c>
      <c r="E167" s="29">
        <v>900</v>
      </c>
      <c r="F167" s="17">
        <v>900</v>
      </c>
    </row>
    <row r="168" spans="1:6" ht="25.5" hidden="1">
      <c r="A168" s="4" t="s">
        <v>37</v>
      </c>
      <c r="B168" s="5" t="s">
        <v>134</v>
      </c>
      <c r="C168" s="6" t="s">
        <v>38</v>
      </c>
      <c r="D168" s="29">
        <v>900</v>
      </c>
      <c r="E168" s="29">
        <v>900</v>
      </c>
      <c r="F168" s="17">
        <v>900</v>
      </c>
    </row>
    <row r="169" spans="1:6" ht="65.25" customHeight="1">
      <c r="A169" s="4" t="s">
        <v>135</v>
      </c>
      <c r="B169" s="5" t="s">
        <v>136</v>
      </c>
      <c r="C169" s="6"/>
      <c r="D169" s="29">
        <f>D170</f>
        <v>125.6</v>
      </c>
      <c r="E169" s="29">
        <v>125.6</v>
      </c>
      <c r="F169" s="17">
        <v>123.4</v>
      </c>
    </row>
    <row r="170" spans="1:6" ht="51">
      <c r="A170" s="4" t="s">
        <v>137</v>
      </c>
      <c r="B170" s="5" t="s">
        <v>136</v>
      </c>
      <c r="C170" s="6" t="s">
        <v>138</v>
      </c>
      <c r="D170" s="29">
        <v>125.6</v>
      </c>
      <c r="E170" s="29">
        <v>125.6</v>
      </c>
      <c r="F170" s="17">
        <v>123.4</v>
      </c>
    </row>
    <row r="171" spans="1:6" ht="99" customHeight="1">
      <c r="A171" s="24" t="s">
        <v>425</v>
      </c>
      <c r="B171" s="23" t="s">
        <v>427</v>
      </c>
      <c r="C171" s="23"/>
      <c r="D171" s="29">
        <f>D172</f>
        <v>0</v>
      </c>
      <c r="E171" s="29">
        <f t="shared" ref="E171:F171" si="66">E172</f>
        <v>0</v>
      </c>
      <c r="F171" s="29">
        <f t="shared" si="66"/>
        <v>2.2000000000000002</v>
      </c>
    </row>
    <row r="172" spans="1:6" ht="47.45" customHeight="1">
      <c r="A172" s="24" t="s">
        <v>424</v>
      </c>
      <c r="B172" s="23" t="s">
        <v>427</v>
      </c>
      <c r="C172" s="23" t="s">
        <v>138</v>
      </c>
      <c r="D172" s="29">
        <v>0</v>
      </c>
      <c r="E172" s="29">
        <v>0</v>
      </c>
      <c r="F172" s="17">
        <v>2.2000000000000002</v>
      </c>
    </row>
    <row r="173" spans="1:6" hidden="1">
      <c r="A173" s="4" t="s">
        <v>139</v>
      </c>
      <c r="B173" s="5" t="s">
        <v>140</v>
      </c>
      <c r="C173" s="6"/>
      <c r="D173" s="29">
        <f>D174</f>
        <v>89</v>
      </c>
      <c r="E173" s="29">
        <f t="shared" ref="E173:F173" si="67">E174</f>
        <v>89</v>
      </c>
      <c r="F173" s="29">
        <f t="shared" si="67"/>
        <v>89</v>
      </c>
    </row>
    <row r="174" spans="1:6" ht="25.5" hidden="1">
      <c r="A174" s="4" t="s">
        <v>37</v>
      </c>
      <c r="B174" s="5" t="s">
        <v>140</v>
      </c>
      <c r="C174" s="6" t="s">
        <v>38</v>
      </c>
      <c r="D174" s="29">
        <v>89</v>
      </c>
      <c r="E174" s="29">
        <v>89</v>
      </c>
      <c r="F174" s="17">
        <v>89</v>
      </c>
    </row>
    <row r="175" spans="1:6" ht="25.5" hidden="1" customHeight="1">
      <c r="A175" s="4" t="s">
        <v>141</v>
      </c>
      <c r="B175" s="5" t="s">
        <v>142</v>
      </c>
      <c r="C175" s="6"/>
      <c r="D175" s="29">
        <f>D176</f>
        <v>673</v>
      </c>
      <c r="E175" s="29">
        <f t="shared" ref="E175:F175" si="68">E176</f>
        <v>673</v>
      </c>
      <c r="F175" s="29">
        <f t="shared" si="68"/>
        <v>673</v>
      </c>
    </row>
    <row r="176" spans="1:6" hidden="1">
      <c r="A176" s="4" t="s">
        <v>124</v>
      </c>
      <c r="B176" s="5" t="s">
        <v>142</v>
      </c>
      <c r="C176" s="6" t="s">
        <v>125</v>
      </c>
      <c r="D176" s="29">
        <v>673</v>
      </c>
      <c r="E176" s="29">
        <v>673</v>
      </c>
      <c r="F176" s="17">
        <v>673</v>
      </c>
    </row>
    <row r="177" spans="1:6" ht="25.5" hidden="1">
      <c r="A177" s="4" t="s">
        <v>143</v>
      </c>
      <c r="B177" s="5" t="s">
        <v>144</v>
      </c>
      <c r="C177" s="6"/>
      <c r="D177" s="29">
        <f>D178</f>
        <v>1772</v>
      </c>
      <c r="E177" s="29">
        <f t="shared" ref="E177:F177" si="69">E178</f>
        <v>1772</v>
      </c>
      <c r="F177" s="29">
        <f t="shared" si="69"/>
        <v>1772</v>
      </c>
    </row>
    <row r="178" spans="1:6" hidden="1">
      <c r="A178" s="4" t="s">
        <v>124</v>
      </c>
      <c r="B178" s="5" t="s">
        <v>144</v>
      </c>
      <c r="C178" s="6" t="s">
        <v>125</v>
      </c>
      <c r="D178" s="29">
        <v>1772</v>
      </c>
      <c r="E178" s="29">
        <v>1772</v>
      </c>
      <c r="F178" s="17">
        <v>1772</v>
      </c>
    </row>
    <row r="179" spans="1:6" ht="38.25">
      <c r="A179" s="12" t="s">
        <v>145</v>
      </c>
      <c r="B179" s="13" t="s">
        <v>146</v>
      </c>
      <c r="C179" s="14"/>
      <c r="D179" s="36">
        <f>D180+D182+D186</f>
        <v>1614.8</v>
      </c>
      <c r="E179" s="36">
        <f t="shared" ref="E179:F179" si="70">E180+E182+E186</f>
        <v>1614.8</v>
      </c>
      <c r="F179" s="36">
        <f t="shared" si="70"/>
        <v>340</v>
      </c>
    </row>
    <row r="180" spans="1:6" ht="54" hidden="1" customHeight="1">
      <c r="A180" s="4" t="s">
        <v>147</v>
      </c>
      <c r="B180" s="5" t="s">
        <v>148</v>
      </c>
      <c r="C180" s="6"/>
      <c r="D180" s="29">
        <f>D181</f>
        <v>340</v>
      </c>
      <c r="E180" s="29">
        <f t="shared" ref="E180:F180" si="71">E181</f>
        <v>340</v>
      </c>
      <c r="F180" s="29">
        <f t="shared" si="71"/>
        <v>340</v>
      </c>
    </row>
    <row r="181" spans="1:6" ht="25.5" hidden="1">
      <c r="A181" s="4" t="s">
        <v>37</v>
      </c>
      <c r="B181" s="5" t="s">
        <v>148</v>
      </c>
      <c r="C181" s="6" t="s">
        <v>38</v>
      </c>
      <c r="D181" s="29">
        <v>340</v>
      </c>
      <c r="E181" s="29">
        <v>340</v>
      </c>
      <c r="F181" s="17">
        <v>340</v>
      </c>
    </row>
    <row r="182" spans="1:6" ht="82.9" customHeight="1">
      <c r="A182" s="4" t="s">
        <v>149</v>
      </c>
      <c r="B182" s="5" t="s">
        <v>150</v>
      </c>
      <c r="C182" s="6"/>
      <c r="D182" s="29">
        <f>D183</f>
        <v>1272.5999999999999</v>
      </c>
      <c r="E182" s="29">
        <f t="shared" ref="E182:F182" si="72">E183</f>
        <v>1272.5999999999999</v>
      </c>
      <c r="F182" s="29">
        <f t="shared" si="72"/>
        <v>0</v>
      </c>
    </row>
    <row r="183" spans="1:6" ht="25.5">
      <c r="A183" s="4" t="s">
        <v>37</v>
      </c>
      <c r="B183" s="5" t="s">
        <v>150</v>
      </c>
      <c r="C183" s="6" t="s">
        <v>38</v>
      </c>
      <c r="D183" s="29">
        <v>1272.5999999999999</v>
      </c>
      <c r="E183" s="29">
        <v>1272.5999999999999</v>
      </c>
      <c r="F183" s="17">
        <v>0</v>
      </c>
    </row>
    <row r="184" spans="1:6" ht="63.75" hidden="1">
      <c r="A184" s="24" t="s">
        <v>428</v>
      </c>
      <c r="B184" s="23" t="s">
        <v>429</v>
      </c>
      <c r="C184" s="23"/>
      <c r="D184" s="29">
        <v>0</v>
      </c>
      <c r="E184" s="29">
        <v>0</v>
      </c>
      <c r="F184" s="29">
        <v>0</v>
      </c>
    </row>
    <row r="185" spans="1:6" ht="25.5" hidden="1">
      <c r="A185" s="24" t="s">
        <v>416</v>
      </c>
      <c r="B185" s="23" t="s">
        <v>429</v>
      </c>
      <c r="C185" s="23" t="s">
        <v>38</v>
      </c>
      <c r="D185" s="29">
        <v>0</v>
      </c>
      <c r="E185" s="29"/>
      <c r="F185" s="17">
        <v>0</v>
      </c>
    </row>
    <row r="186" spans="1:6" ht="165.75">
      <c r="A186" s="4" t="s">
        <v>151</v>
      </c>
      <c r="B186" s="5" t="s">
        <v>152</v>
      </c>
      <c r="C186" s="6"/>
      <c r="D186" s="29">
        <f>D187</f>
        <v>2.2000000000000002</v>
      </c>
      <c r="E186" s="29">
        <v>2.2000000000000002</v>
      </c>
      <c r="F186" s="17">
        <v>0</v>
      </c>
    </row>
    <row r="187" spans="1:6" ht="25.5">
      <c r="A187" s="4" t="s">
        <v>25</v>
      </c>
      <c r="B187" s="5" t="s">
        <v>152</v>
      </c>
      <c r="C187" s="6" t="s">
        <v>26</v>
      </c>
      <c r="D187" s="29">
        <v>2.2000000000000002</v>
      </c>
      <c r="E187" s="29">
        <v>2.2000000000000002</v>
      </c>
      <c r="F187" s="17">
        <v>0</v>
      </c>
    </row>
    <row r="188" spans="1:6" ht="38.25" hidden="1">
      <c r="A188" s="12" t="s">
        <v>153</v>
      </c>
      <c r="B188" s="13" t="s">
        <v>154</v>
      </c>
      <c r="C188" s="14"/>
      <c r="D188" s="36">
        <f>D189</f>
        <v>4691.3</v>
      </c>
      <c r="E188" s="36">
        <f t="shared" ref="E188:F189" si="73">E189</f>
        <v>4691.3</v>
      </c>
      <c r="F188" s="36">
        <f t="shared" si="73"/>
        <v>4691.3</v>
      </c>
    </row>
    <row r="189" spans="1:6" ht="25.5" hidden="1">
      <c r="A189" s="4" t="s">
        <v>118</v>
      </c>
      <c r="B189" s="5" t="s">
        <v>155</v>
      </c>
      <c r="C189" s="6"/>
      <c r="D189" s="29">
        <f>D190</f>
        <v>4691.3</v>
      </c>
      <c r="E189" s="29">
        <f t="shared" si="73"/>
        <v>4691.3</v>
      </c>
      <c r="F189" s="29">
        <f t="shared" si="73"/>
        <v>4691.3</v>
      </c>
    </row>
    <row r="190" spans="1:6" ht="25.5" hidden="1">
      <c r="A190" s="4" t="s">
        <v>37</v>
      </c>
      <c r="B190" s="5" t="s">
        <v>155</v>
      </c>
      <c r="C190" s="6" t="s">
        <v>38</v>
      </c>
      <c r="D190" s="29">
        <v>4691.3</v>
      </c>
      <c r="E190" s="29">
        <v>4691.3</v>
      </c>
      <c r="F190" s="17">
        <v>4691.3</v>
      </c>
    </row>
    <row r="191" spans="1:6" ht="25.5" hidden="1">
      <c r="A191" s="12" t="s">
        <v>156</v>
      </c>
      <c r="B191" s="13" t="s">
        <v>157</v>
      </c>
      <c r="C191" s="14"/>
      <c r="D191" s="36">
        <f>D192</f>
        <v>70</v>
      </c>
      <c r="E191" s="36">
        <f t="shared" ref="E191:F191" si="74">E192</f>
        <v>70</v>
      </c>
      <c r="F191" s="36">
        <f t="shared" si="74"/>
        <v>70</v>
      </c>
    </row>
    <row r="192" spans="1:6" ht="25.5" hidden="1">
      <c r="A192" s="12" t="s">
        <v>158</v>
      </c>
      <c r="B192" s="13" t="s">
        <v>159</v>
      </c>
      <c r="C192" s="14"/>
      <c r="D192" s="36">
        <f>D193+D195</f>
        <v>70</v>
      </c>
      <c r="E192" s="36">
        <f t="shared" ref="E192:F192" si="75">E193+E195</f>
        <v>70</v>
      </c>
      <c r="F192" s="36">
        <f t="shared" si="75"/>
        <v>70</v>
      </c>
    </row>
    <row r="193" spans="1:6" ht="25.5" hidden="1">
      <c r="A193" s="4" t="s">
        <v>160</v>
      </c>
      <c r="B193" s="5" t="s">
        <v>161</v>
      </c>
      <c r="C193" s="6"/>
      <c r="D193" s="29">
        <f>D194</f>
        <v>10</v>
      </c>
      <c r="E193" s="29">
        <f t="shared" ref="E193:F193" si="76">E194</f>
        <v>10</v>
      </c>
      <c r="F193" s="29">
        <f t="shared" si="76"/>
        <v>10</v>
      </c>
    </row>
    <row r="194" spans="1:6" ht="51" hidden="1">
      <c r="A194" s="4" t="s">
        <v>137</v>
      </c>
      <c r="B194" s="5" t="s">
        <v>161</v>
      </c>
      <c r="C194" s="6" t="s">
        <v>138</v>
      </c>
      <c r="D194" s="29">
        <v>10</v>
      </c>
      <c r="E194" s="29">
        <v>10</v>
      </c>
      <c r="F194" s="29">
        <v>10</v>
      </c>
    </row>
    <row r="195" spans="1:6" ht="51" hidden="1">
      <c r="A195" s="4" t="s">
        <v>162</v>
      </c>
      <c r="B195" s="5" t="s">
        <v>163</v>
      </c>
      <c r="C195" s="6"/>
      <c r="D195" s="29">
        <f>D196</f>
        <v>60</v>
      </c>
      <c r="E195" s="29">
        <f t="shared" ref="E195:F195" si="77">E196</f>
        <v>60</v>
      </c>
      <c r="F195" s="29">
        <f t="shared" si="77"/>
        <v>60</v>
      </c>
    </row>
    <row r="196" spans="1:6" ht="25.5" hidden="1">
      <c r="A196" s="4" t="s">
        <v>25</v>
      </c>
      <c r="B196" s="5" t="s">
        <v>163</v>
      </c>
      <c r="C196" s="6" t="s">
        <v>26</v>
      </c>
      <c r="D196" s="29">
        <v>60</v>
      </c>
      <c r="E196" s="29">
        <v>60</v>
      </c>
      <c r="F196" s="29">
        <v>60</v>
      </c>
    </row>
    <row r="197" spans="1:6" ht="16.149999999999999" hidden="1" customHeight="1">
      <c r="A197" s="12" t="s">
        <v>164</v>
      </c>
      <c r="B197" s="13" t="s">
        <v>165</v>
      </c>
      <c r="C197" s="14"/>
      <c r="D197" s="36">
        <f>D198+D203</f>
        <v>4742.2</v>
      </c>
      <c r="E197" s="36">
        <f t="shared" ref="E197:F197" si="78">E198+E203</f>
        <v>4742.2</v>
      </c>
      <c r="F197" s="36">
        <f t="shared" si="78"/>
        <v>4742.2</v>
      </c>
    </row>
    <row r="198" spans="1:6" ht="38.25" hidden="1">
      <c r="A198" s="12" t="s">
        <v>166</v>
      </c>
      <c r="B198" s="13" t="s">
        <v>167</v>
      </c>
      <c r="C198" s="14"/>
      <c r="D198" s="36">
        <f>D200+D202</f>
        <v>4140.2</v>
      </c>
      <c r="E198" s="36">
        <f t="shared" ref="E198:F198" si="79">E200+E202</f>
        <v>4140.2</v>
      </c>
      <c r="F198" s="36">
        <f t="shared" si="79"/>
        <v>4140.2</v>
      </c>
    </row>
    <row r="199" spans="1:6" hidden="1">
      <c r="A199" s="4" t="s">
        <v>168</v>
      </c>
      <c r="B199" s="5" t="s">
        <v>169</v>
      </c>
      <c r="C199" s="6"/>
      <c r="D199" s="29">
        <f>D200</f>
        <v>100</v>
      </c>
      <c r="E199" s="29">
        <f t="shared" ref="E199:F199" si="80">E200</f>
        <v>100</v>
      </c>
      <c r="F199" s="29">
        <f t="shared" si="80"/>
        <v>100</v>
      </c>
    </row>
    <row r="200" spans="1:6" hidden="1">
      <c r="A200" s="4" t="s">
        <v>9</v>
      </c>
      <c r="B200" s="5" t="s">
        <v>169</v>
      </c>
      <c r="C200" s="6" t="s">
        <v>10</v>
      </c>
      <c r="D200" s="29">
        <v>100</v>
      </c>
      <c r="E200" s="29">
        <v>100</v>
      </c>
      <c r="F200" s="29">
        <v>100</v>
      </c>
    </row>
    <row r="201" spans="1:6" ht="25.5" hidden="1">
      <c r="A201" s="4" t="s">
        <v>170</v>
      </c>
      <c r="B201" s="5" t="s">
        <v>171</v>
      </c>
      <c r="C201" s="6"/>
      <c r="D201" s="29">
        <f>D202</f>
        <v>4040.2</v>
      </c>
      <c r="E201" s="29">
        <f t="shared" ref="E201:F201" si="81">E202</f>
        <v>4040.2</v>
      </c>
      <c r="F201" s="29">
        <f t="shared" si="81"/>
        <v>4040.2</v>
      </c>
    </row>
    <row r="202" spans="1:6" hidden="1">
      <c r="A202" s="4" t="s">
        <v>9</v>
      </c>
      <c r="B202" s="5" t="s">
        <v>171</v>
      </c>
      <c r="C202" s="6" t="s">
        <v>10</v>
      </c>
      <c r="D202" s="29">
        <v>4040.2</v>
      </c>
      <c r="E202" s="29">
        <v>4040.2</v>
      </c>
      <c r="F202" s="29">
        <v>4040.2</v>
      </c>
    </row>
    <row r="203" spans="1:6" hidden="1">
      <c r="A203" s="12" t="s">
        <v>172</v>
      </c>
      <c r="B203" s="13" t="s">
        <v>173</v>
      </c>
      <c r="C203" s="14"/>
      <c r="D203" s="36">
        <f>D204+D206+D208</f>
        <v>602</v>
      </c>
      <c r="E203" s="36">
        <f t="shared" ref="E203:F203" si="82">E204+E206+E208</f>
        <v>602</v>
      </c>
      <c r="F203" s="36">
        <f t="shared" si="82"/>
        <v>602</v>
      </c>
    </row>
    <row r="204" spans="1:6" ht="25.5" hidden="1">
      <c r="A204" s="4" t="s">
        <v>174</v>
      </c>
      <c r="B204" s="5" t="s">
        <v>175</v>
      </c>
      <c r="C204" s="6"/>
      <c r="D204" s="63">
        <f>SUM(D205)</f>
        <v>50</v>
      </c>
      <c r="E204" s="63">
        <f t="shared" ref="E204:F204" si="83">SUM(E205)</f>
        <v>50</v>
      </c>
      <c r="F204" s="63">
        <f t="shared" si="83"/>
        <v>50</v>
      </c>
    </row>
    <row r="205" spans="1:6" hidden="1">
      <c r="A205" s="4" t="s">
        <v>11</v>
      </c>
      <c r="B205" s="5" t="s">
        <v>175</v>
      </c>
      <c r="C205" s="6" t="s">
        <v>12</v>
      </c>
      <c r="D205" s="29">
        <v>50</v>
      </c>
      <c r="E205" s="29">
        <v>50</v>
      </c>
      <c r="F205" s="29">
        <v>50</v>
      </c>
    </row>
    <row r="206" spans="1:6" ht="25.5" hidden="1">
      <c r="A206" s="4" t="s">
        <v>176</v>
      </c>
      <c r="B206" s="5" t="s">
        <v>177</v>
      </c>
      <c r="C206" s="6"/>
      <c r="D206" s="63">
        <f>SUM(D207)</f>
        <v>20</v>
      </c>
      <c r="E206" s="63">
        <f t="shared" ref="E206:F206" si="84">SUM(E207)</f>
        <v>20</v>
      </c>
      <c r="F206" s="63">
        <f t="shared" si="84"/>
        <v>20</v>
      </c>
    </row>
    <row r="207" spans="1:6" ht="25.5" hidden="1">
      <c r="A207" s="4" t="s">
        <v>25</v>
      </c>
      <c r="B207" s="5" t="s">
        <v>177</v>
      </c>
      <c r="C207" s="6" t="s">
        <v>26</v>
      </c>
      <c r="D207" s="29">
        <v>20</v>
      </c>
      <c r="E207" s="29">
        <v>20</v>
      </c>
      <c r="F207" s="29">
        <v>20</v>
      </c>
    </row>
    <row r="208" spans="1:6" ht="25.5" hidden="1">
      <c r="A208" s="4" t="s">
        <v>178</v>
      </c>
      <c r="B208" s="5" t="s">
        <v>179</v>
      </c>
      <c r="C208" s="6"/>
      <c r="D208" s="63">
        <f>SUM(D209)</f>
        <v>532</v>
      </c>
      <c r="E208" s="63">
        <f t="shared" ref="E208:F208" si="85">SUM(E209)</f>
        <v>532</v>
      </c>
      <c r="F208" s="63">
        <f t="shared" si="85"/>
        <v>532</v>
      </c>
    </row>
    <row r="209" spans="1:6" hidden="1">
      <c r="A209" s="4" t="s">
        <v>9</v>
      </c>
      <c r="B209" s="5" t="s">
        <v>179</v>
      </c>
      <c r="C209" s="6" t="s">
        <v>10</v>
      </c>
      <c r="D209" s="29">
        <v>532</v>
      </c>
      <c r="E209" s="29">
        <v>532</v>
      </c>
      <c r="F209" s="29">
        <v>532</v>
      </c>
    </row>
    <row r="210" spans="1:6" ht="25.5">
      <c r="A210" s="15" t="s">
        <v>180</v>
      </c>
      <c r="B210" s="14" t="s">
        <v>181</v>
      </c>
      <c r="C210" s="14"/>
      <c r="D210" s="18">
        <f>D211+D225+D238+D271+D286</f>
        <v>99524.828299999994</v>
      </c>
      <c r="E210" s="18">
        <f>E211+E225+E238+E271+E286</f>
        <v>99524.828299999994</v>
      </c>
      <c r="F210" s="18">
        <f>F211+F225+F238+F271+F286</f>
        <v>98184.404099999985</v>
      </c>
    </row>
    <row r="211" spans="1:6" ht="25.5" hidden="1">
      <c r="A211" s="12" t="s">
        <v>182</v>
      </c>
      <c r="B211" s="13" t="s">
        <v>183</v>
      </c>
      <c r="C211" s="14"/>
      <c r="D211" s="18">
        <f>D212+D214+D216+D218+D221+D223</f>
        <v>6153.2</v>
      </c>
      <c r="E211" s="18">
        <f t="shared" ref="E211:F211" si="86">E212+E214+E216+E218+E221+E223</f>
        <v>6153.2</v>
      </c>
      <c r="F211" s="18">
        <f t="shared" si="86"/>
        <v>6153.2</v>
      </c>
    </row>
    <row r="212" spans="1:6" ht="38.25" hidden="1">
      <c r="A212" s="4" t="s">
        <v>184</v>
      </c>
      <c r="B212" s="5" t="s">
        <v>185</v>
      </c>
      <c r="C212" s="6"/>
      <c r="D212" s="17">
        <f>D213</f>
        <v>990</v>
      </c>
      <c r="E212" s="17">
        <f t="shared" ref="E212:F212" si="87">E213</f>
        <v>990</v>
      </c>
      <c r="F212" s="17">
        <f t="shared" si="87"/>
        <v>990</v>
      </c>
    </row>
    <row r="213" spans="1:6" ht="25.5" hidden="1">
      <c r="A213" s="4" t="s">
        <v>25</v>
      </c>
      <c r="B213" s="5" t="s">
        <v>185</v>
      </c>
      <c r="C213" s="6" t="s">
        <v>26</v>
      </c>
      <c r="D213" s="17">
        <v>990</v>
      </c>
      <c r="E213" s="17">
        <v>990</v>
      </c>
      <c r="F213" s="17">
        <v>990</v>
      </c>
    </row>
    <row r="214" spans="1:6" ht="38.25" hidden="1">
      <c r="A214" s="4" t="s">
        <v>186</v>
      </c>
      <c r="B214" s="5" t="s">
        <v>187</v>
      </c>
      <c r="C214" s="6"/>
      <c r="D214" s="17">
        <f>D215</f>
        <v>2750</v>
      </c>
      <c r="E214" s="17">
        <f t="shared" ref="E214:F214" si="88">E215</f>
        <v>2750</v>
      </c>
      <c r="F214" s="17">
        <f t="shared" si="88"/>
        <v>2750</v>
      </c>
    </row>
    <row r="215" spans="1:6" ht="25.5" hidden="1">
      <c r="A215" s="4" t="s">
        <v>25</v>
      </c>
      <c r="B215" s="5" t="s">
        <v>187</v>
      </c>
      <c r="C215" s="6" t="s">
        <v>26</v>
      </c>
      <c r="D215" s="17">
        <v>2750</v>
      </c>
      <c r="E215" s="17">
        <v>2750</v>
      </c>
      <c r="F215" s="17">
        <v>2750</v>
      </c>
    </row>
    <row r="216" spans="1:6" ht="25.5" hidden="1">
      <c r="A216" s="4" t="s">
        <v>188</v>
      </c>
      <c r="B216" s="5" t="s">
        <v>189</v>
      </c>
      <c r="C216" s="6"/>
      <c r="D216" s="17">
        <f>D217</f>
        <v>1265.8</v>
      </c>
      <c r="E216" s="17">
        <f t="shared" ref="E216:F216" si="89">E217</f>
        <v>1265.8</v>
      </c>
      <c r="F216" s="17">
        <f t="shared" si="89"/>
        <v>1265.8</v>
      </c>
    </row>
    <row r="217" spans="1:6" ht="25.5" hidden="1">
      <c r="A217" s="4" t="s">
        <v>25</v>
      </c>
      <c r="B217" s="5" t="s">
        <v>189</v>
      </c>
      <c r="C217" s="6" t="s">
        <v>26</v>
      </c>
      <c r="D217" s="17">
        <v>1265.8</v>
      </c>
      <c r="E217" s="17">
        <v>1265.8</v>
      </c>
      <c r="F217" s="17">
        <v>1265.8</v>
      </c>
    </row>
    <row r="218" spans="1:6" ht="51" hidden="1">
      <c r="A218" s="4" t="s">
        <v>190</v>
      </c>
      <c r="B218" s="5" t="s">
        <v>191</v>
      </c>
      <c r="C218" s="6"/>
      <c r="D218" s="17">
        <f>D219+D220</f>
        <v>752.4</v>
      </c>
      <c r="E218" s="17">
        <f t="shared" ref="E218:F218" si="90">E219+E220</f>
        <v>752.4</v>
      </c>
      <c r="F218" s="17">
        <f t="shared" si="90"/>
        <v>752.4</v>
      </c>
    </row>
    <row r="219" spans="1:6" ht="25.5" hidden="1">
      <c r="A219" s="4" t="s">
        <v>49</v>
      </c>
      <c r="B219" s="5" t="s">
        <v>191</v>
      </c>
      <c r="C219" s="6" t="s">
        <v>50</v>
      </c>
      <c r="D219" s="17">
        <v>745.46590000000003</v>
      </c>
      <c r="E219" s="17">
        <v>745.46590000000003</v>
      </c>
      <c r="F219" s="17">
        <v>745.46590000000003</v>
      </c>
    </row>
    <row r="220" spans="1:6" ht="25.5" hidden="1">
      <c r="A220" s="4" t="s">
        <v>25</v>
      </c>
      <c r="B220" s="5" t="s">
        <v>191</v>
      </c>
      <c r="C220" s="6" t="s">
        <v>26</v>
      </c>
      <c r="D220" s="17">
        <v>6.9340999999999999</v>
      </c>
      <c r="E220" s="17">
        <v>6.9340999999999999</v>
      </c>
      <c r="F220" s="17">
        <v>6.9340999999999999</v>
      </c>
    </row>
    <row r="221" spans="1:6" ht="38.25" hidden="1">
      <c r="A221" s="4" t="s">
        <v>192</v>
      </c>
      <c r="B221" s="5" t="s">
        <v>193</v>
      </c>
      <c r="C221" s="6"/>
      <c r="D221" s="17">
        <f>D222</f>
        <v>15</v>
      </c>
      <c r="E221" s="17">
        <f t="shared" ref="E221:F221" si="91">E222</f>
        <v>15</v>
      </c>
      <c r="F221" s="17">
        <f t="shared" si="91"/>
        <v>15</v>
      </c>
    </row>
    <row r="222" spans="1:6" ht="25.5" hidden="1">
      <c r="A222" s="4" t="s">
        <v>25</v>
      </c>
      <c r="B222" s="5" t="s">
        <v>193</v>
      </c>
      <c r="C222" s="6" t="s">
        <v>26</v>
      </c>
      <c r="D222" s="17">
        <v>15</v>
      </c>
      <c r="E222" s="17">
        <v>15</v>
      </c>
      <c r="F222" s="17">
        <v>15</v>
      </c>
    </row>
    <row r="223" spans="1:6" ht="25.5" hidden="1">
      <c r="A223" s="4" t="s">
        <v>194</v>
      </c>
      <c r="B223" s="5" t="s">
        <v>195</v>
      </c>
      <c r="C223" s="6"/>
      <c r="D223" s="17">
        <f>D224</f>
        <v>380</v>
      </c>
      <c r="E223" s="17">
        <f t="shared" ref="E223:F223" si="92">E224</f>
        <v>380</v>
      </c>
      <c r="F223" s="17">
        <f t="shared" si="92"/>
        <v>380</v>
      </c>
    </row>
    <row r="224" spans="1:6" ht="25.5" hidden="1">
      <c r="A224" s="4" t="s">
        <v>25</v>
      </c>
      <c r="B224" s="5" t="s">
        <v>195</v>
      </c>
      <c r="C224" s="6" t="s">
        <v>26</v>
      </c>
      <c r="D224" s="17">
        <v>380</v>
      </c>
      <c r="E224" s="17">
        <v>380</v>
      </c>
      <c r="F224" s="17">
        <v>380</v>
      </c>
    </row>
    <row r="225" spans="1:6" ht="25.5">
      <c r="A225" s="12" t="s">
        <v>196</v>
      </c>
      <c r="B225" s="13" t="s">
        <v>197</v>
      </c>
      <c r="C225" s="14"/>
      <c r="D225" s="18">
        <f>D226+D228+D230+D232+D234+D236</f>
        <v>1212.0744</v>
      </c>
      <c r="E225" s="18">
        <f t="shared" ref="E225:F225" si="93">E226+E228+E230+E232+E234+E236</f>
        <v>1212.0744</v>
      </c>
      <c r="F225" s="18">
        <f t="shared" si="93"/>
        <v>1265.5844</v>
      </c>
    </row>
    <row r="226" spans="1:6" ht="25.5" hidden="1">
      <c r="A226" s="4" t="s">
        <v>198</v>
      </c>
      <c r="B226" s="5" t="s">
        <v>199</v>
      </c>
      <c r="C226" s="6"/>
      <c r="D226" s="17">
        <f>D227</f>
        <v>473.8</v>
      </c>
      <c r="E226" s="17">
        <f t="shared" ref="E226:F226" si="94">E227</f>
        <v>473.8</v>
      </c>
      <c r="F226" s="17">
        <f t="shared" si="94"/>
        <v>473.8</v>
      </c>
    </row>
    <row r="227" spans="1:6" ht="25.5" hidden="1">
      <c r="A227" s="4" t="s">
        <v>25</v>
      </c>
      <c r="B227" s="5" t="s">
        <v>199</v>
      </c>
      <c r="C227" s="6" t="s">
        <v>26</v>
      </c>
      <c r="D227" s="17">
        <v>473.8</v>
      </c>
      <c r="E227" s="17">
        <v>473.8</v>
      </c>
      <c r="F227" s="17">
        <v>473.8</v>
      </c>
    </row>
    <row r="228" spans="1:6" ht="25.5">
      <c r="A228" s="24" t="s">
        <v>397</v>
      </c>
      <c r="B228" s="23" t="s">
        <v>398</v>
      </c>
      <c r="C228" s="23"/>
      <c r="D228" s="17">
        <f>D229</f>
        <v>96.49</v>
      </c>
      <c r="E228" s="17">
        <f t="shared" ref="E228:F228" si="95">E229</f>
        <v>96.49</v>
      </c>
      <c r="F228" s="17">
        <f t="shared" si="95"/>
        <v>150</v>
      </c>
    </row>
    <row r="229" spans="1:6" ht="25.5">
      <c r="A229" s="24" t="s">
        <v>395</v>
      </c>
      <c r="B229" s="23" t="s">
        <v>398</v>
      </c>
      <c r="C229" s="23" t="s">
        <v>26</v>
      </c>
      <c r="D229" s="17">
        <v>96.49</v>
      </c>
      <c r="E229" s="17">
        <v>96.49</v>
      </c>
      <c r="F229" s="17">
        <v>150</v>
      </c>
    </row>
    <row r="230" spans="1:6" ht="25.5" hidden="1">
      <c r="A230" s="4" t="s">
        <v>200</v>
      </c>
      <c r="B230" s="5" t="s">
        <v>201</v>
      </c>
      <c r="C230" s="6"/>
      <c r="D230" s="17">
        <f>D231</f>
        <v>450</v>
      </c>
      <c r="E230" s="17">
        <f t="shared" ref="E230:F230" si="96">E231</f>
        <v>450</v>
      </c>
      <c r="F230" s="17">
        <f t="shared" si="96"/>
        <v>450</v>
      </c>
    </row>
    <row r="231" spans="1:6" ht="25.5" hidden="1">
      <c r="A231" s="4" t="s">
        <v>25</v>
      </c>
      <c r="B231" s="5" t="s">
        <v>201</v>
      </c>
      <c r="C231" s="6" t="s">
        <v>26</v>
      </c>
      <c r="D231" s="17">
        <v>450</v>
      </c>
      <c r="E231" s="17">
        <v>450</v>
      </c>
      <c r="F231" s="17">
        <v>450</v>
      </c>
    </row>
    <row r="232" spans="1:6" ht="40.9" hidden="1" customHeight="1">
      <c r="A232" s="24" t="s">
        <v>385</v>
      </c>
      <c r="B232" s="23" t="s">
        <v>396</v>
      </c>
      <c r="C232" s="23"/>
      <c r="D232" s="17">
        <f>D233</f>
        <v>141.78440000000001</v>
      </c>
      <c r="E232" s="17">
        <f t="shared" ref="E232:F232" si="97">E233</f>
        <v>141.78440000000001</v>
      </c>
      <c r="F232" s="17">
        <f t="shared" si="97"/>
        <v>141.78440000000001</v>
      </c>
    </row>
    <row r="233" spans="1:6" hidden="1">
      <c r="A233" s="24" t="s">
        <v>387</v>
      </c>
      <c r="B233" s="23" t="s">
        <v>396</v>
      </c>
      <c r="C233" s="23" t="s">
        <v>244</v>
      </c>
      <c r="D233" s="17">
        <v>141.78440000000001</v>
      </c>
      <c r="E233" s="17">
        <v>141.78440000000001</v>
      </c>
      <c r="F233" s="17">
        <v>141.78440000000001</v>
      </c>
    </row>
    <row r="234" spans="1:6" ht="25.5">
      <c r="A234" s="4" t="s">
        <v>202</v>
      </c>
      <c r="B234" s="5" t="s">
        <v>203</v>
      </c>
      <c r="C234" s="6"/>
      <c r="D234" s="17">
        <f>D235</f>
        <v>50</v>
      </c>
      <c r="E234" s="17">
        <f t="shared" ref="E234:F234" si="98">E235</f>
        <v>50</v>
      </c>
      <c r="F234" s="17">
        <f t="shared" si="98"/>
        <v>44.2</v>
      </c>
    </row>
    <row r="235" spans="1:6" ht="25.5">
      <c r="A235" s="4" t="s">
        <v>25</v>
      </c>
      <c r="B235" s="5" t="s">
        <v>203</v>
      </c>
      <c r="C235" s="6" t="s">
        <v>26</v>
      </c>
      <c r="D235" s="17">
        <v>50</v>
      </c>
      <c r="E235" s="17">
        <v>50</v>
      </c>
      <c r="F235" s="17">
        <v>44.2</v>
      </c>
    </row>
    <row r="236" spans="1:6" ht="25.5">
      <c r="A236" s="24" t="s">
        <v>388</v>
      </c>
      <c r="B236" s="23" t="s">
        <v>430</v>
      </c>
      <c r="C236" s="23"/>
      <c r="D236" s="17">
        <f>D237</f>
        <v>0</v>
      </c>
      <c r="E236" s="17">
        <f t="shared" ref="E236:F236" si="99">E237</f>
        <v>0</v>
      </c>
      <c r="F236" s="17">
        <f t="shared" si="99"/>
        <v>5.8</v>
      </c>
    </row>
    <row r="237" spans="1:6">
      <c r="A237" s="24" t="s">
        <v>390</v>
      </c>
      <c r="B237" s="23" t="s">
        <v>430</v>
      </c>
      <c r="C237" s="23" t="s">
        <v>254</v>
      </c>
      <c r="D237" s="17">
        <v>0</v>
      </c>
      <c r="E237" s="17">
        <v>0</v>
      </c>
      <c r="F237" s="17">
        <v>5.8</v>
      </c>
    </row>
    <row r="238" spans="1:6" ht="25.5">
      <c r="A238" s="12" t="s">
        <v>204</v>
      </c>
      <c r="B238" s="13" t="s">
        <v>205</v>
      </c>
      <c r="C238" s="14"/>
      <c r="D238" s="18">
        <f>D239+D241+D243+D245+D247+D249+D251+D253+D255+D257+D259+D261+D263+D265+D267+D269</f>
        <v>46279.047299999998</v>
      </c>
      <c r="E238" s="18">
        <f>E239+E241+E243+E245+E247+E249+E251+E253+E255+E257+E259+E261+E263+E265+E267+E269</f>
        <v>46279.047299999998</v>
      </c>
      <c r="F238" s="18">
        <f>F239+F241+F243+F245+F247+F249+F251+F253+F255+F257+F259+F261+F263+F265+F267+F269</f>
        <v>44824.719699999994</v>
      </c>
    </row>
    <row r="239" spans="1:6" ht="38.25">
      <c r="A239" s="4" t="s">
        <v>206</v>
      </c>
      <c r="B239" s="5" t="s">
        <v>207</v>
      </c>
      <c r="C239" s="6"/>
      <c r="D239" s="17">
        <f>D240</f>
        <v>4780.1275999999998</v>
      </c>
      <c r="E239" s="17">
        <f t="shared" ref="E239:F239" si="100">E240</f>
        <v>4780.1275999999998</v>
      </c>
      <c r="F239" s="17">
        <f t="shared" si="100"/>
        <v>3924.8</v>
      </c>
    </row>
    <row r="240" spans="1:6" ht="25.5">
      <c r="A240" s="4" t="s">
        <v>25</v>
      </c>
      <c r="B240" s="5" t="s">
        <v>207</v>
      </c>
      <c r="C240" s="6" t="s">
        <v>26</v>
      </c>
      <c r="D240" s="17">
        <v>4780.1275999999998</v>
      </c>
      <c r="E240" s="17">
        <v>4780.1275999999998</v>
      </c>
      <c r="F240" s="17">
        <v>3924.8</v>
      </c>
    </row>
    <row r="241" spans="1:6" ht="25.5" hidden="1">
      <c r="A241" s="4" t="s">
        <v>208</v>
      </c>
      <c r="B241" s="5" t="s">
        <v>209</v>
      </c>
      <c r="C241" s="6"/>
      <c r="D241" s="17">
        <f>D242</f>
        <v>4000</v>
      </c>
      <c r="E241" s="17">
        <f t="shared" ref="E241:F241" si="101">E242</f>
        <v>4000</v>
      </c>
      <c r="F241" s="17">
        <f t="shared" si="101"/>
        <v>4000</v>
      </c>
    </row>
    <row r="242" spans="1:6" ht="25.5" hidden="1">
      <c r="A242" s="4" t="s">
        <v>25</v>
      </c>
      <c r="B242" s="5" t="s">
        <v>209</v>
      </c>
      <c r="C242" s="6" t="s">
        <v>26</v>
      </c>
      <c r="D242" s="17">
        <v>4000</v>
      </c>
      <c r="E242" s="17">
        <v>4000</v>
      </c>
      <c r="F242" s="17">
        <v>4000</v>
      </c>
    </row>
    <row r="243" spans="1:6" hidden="1">
      <c r="A243" s="4" t="s">
        <v>210</v>
      </c>
      <c r="B243" s="5" t="s">
        <v>211</v>
      </c>
      <c r="C243" s="6"/>
      <c r="D243" s="17">
        <f>D244</f>
        <v>472.1</v>
      </c>
      <c r="E243" s="17">
        <f t="shared" ref="E243:F243" si="102">E244</f>
        <v>472.1</v>
      </c>
      <c r="F243" s="17">
        <f t="shared" si="102"/>
        <v>472.1</v>
      </c>
    </row>
    <row r="244" spans="1:6" ht="25.5" hidden="1">
      <c r="A244" s="4" t="s">
        <v>25</v>
      </c>
      <c r="B244" s="5" t="s">
        <v>211</v>
      </c>
      <c r="C244" s="6" t="s">
        <v>26</v>
      </c>
      <c r="D244" s="17">
        <v>472.1</v>
      </c>
      <c r="E244" s="17">
        <v>472.1</v>
      </c>
      <c r="F244" s="17">
        <v>472.1</v>
      </c>
    </row>
    <row r="245" spans="1:6" ht="51" hidden="1">
      <c r="A245" s="4" t="s">
        <v>212</v>
      </c>
      <c r="B245" s="5" t="s">
        <v>213</v>
      </c>
      <c r="C245" s="6"/>
      <c r="D245" s="17">
        <f>D246</f>
        <v>600</v>
      </c>
      <c r="E245" s="17">
        <f t="shared" ref="E245:F245" si="103">E246</f>
        <v>600</v>
      </c>
      <c r="F245" s="17">
        <f t="shared" si="103"/>
        <v>600</v>
      </c>
    </row>
    <row r="246" spans="1:6" ht="25.5" hidden="1">
      <c r="A246" s="4" t="s">
        <v>25</v>
      </c>
      <c r="B246" s="5" t="s">
        <v>213</v>
      </c>
      <c r="C246" s="6" t="s">
        <v>26</v>
      </c>
      <c r="D246" s="17">
        <v>600</v>
      </c>
      <c r="E246" s="17">
        <v>600</v>
      </c>
      <c r="F246" s="17">
        <v>600</v>
      </c>
    </row>
    <row r="247" spans="1:6" hidden="1">
      <c r="A247" s="4" t="s">
        <v>214</v>
      </c>
      <c r="B247" s="5" t="s">
        <v>215</v>
      </c>
      <c r="C247" s="6"/>
      <c r="D247" s="17">
        <f>D248</f>
        <v>2500</v>
      </c>
      <c r="E247" s="17">
        <f t="shared" ref="E247:F247" si="104">E248</f>
        <v>2500</v>
      </c>
      <c r="F247" s="17">
        <f t="shared" si="104"/>
        <v>2500</v>
      </c>
    </row>
    <row r="248" spans="1:6" ht="25.5" hidden="1">
      <c r="A248" s="4" t="s">
        <v>25</v>
      </c>
      <c r="B248" s="5" t="s">
        <v>215</v>
      </c>
      <c r="C248" s="6" t="s">
        <v>26</v>
      </c>
      <c r="D248" s="17">
        <v>2500</v>
      </c>
      <c r="E248" s="17">
        <v>2500</v>
      </c>
      <c r="F248" s="17">
        <v>2500</v>
      </c>
    </row>
    <row r="249" spans="1:6" ht="38.25" hidden="1">
      <c r="A249" s="4" t="s">
        <v>216</v>
      </c>
      <c r="B249" s="5" t="s">
        <v>217</v>
      </c>
      <c r="C249" s="6"/>
      <c r="D249" s="17">
        <f>D250</f>
        <v>2260</v>
      </c>
      <c r="E249" s="17">
        <f t="shared" ref="E249:F249" si="105">E250</f>
        <v>2260</v>
      </c>
      <c r="F249" s="17">
        <f t="shared" si="105"/>
        <v>2260</v>
      </c>
    </row>
    <row r="250" spans="1:6" ht="25.5" hidden="1">
      <c r="A250" s="4" t="s">
        <v>25</v>
      </c>
      <c r="B250" s="5" t="s">
        <v>217</v>
      </c>
      <c r="C250" s="6" t="s">
        <v>26</v>
      </c>
      <c r="D250" s="17">
        <v>2260</v>
      </c>
      <c r="E250" s="17">
        <v>2260</v>
      </c>
      <c r="F250" s="17">
        <v>2260</v>
      </c>
    </row>
    <row r="251" spans="1:6" hidden="1">
      <c r="A251" s="4" t="s">
        <v>218</v>
      </c>
      <c r="B251" s="5" t="s">
        <v>219</v>
      </c>
      <c r="C251" s="6"/>
      <c r="D251" s="17">
        <f>D252</f>
        <v>23901.8</v>
      </c>
      <c r="E251" s="17">
        <f t="shared" ref="E251:F251" si="106">E252</f>
        <v>23901.8</v>
      </c>
      <c r="F251" s="17">
        <f t="shared" si="106"/>
        <v>23901.8</v>
      </c>
    </row>
    <row r="252" spans="1:6" ht="25.5" hidden="1">
      <c r="A252" s="4" t="s">
        <v>25</v>
      </c>
      <c r="B252" s="5" t="s">
        <v>219</v>
      </c>
      <c r="C252" s="6" t="s">
        <v>26</v>
      </c>
      <c r="D252" s="17">
        <v>23901.8</v>
      </c>
      <c r="E252" s="17">
        <v>23901.8</v>
      </c>
      <c r="F252" s="17">
        <v>23901.8</v>
      </c>
    </row>
    <row r="253" spans="1:6" hidden="1">
      <c r="A253" s="4" t="s">
        <v>220</v>
      </c>
      <c r="B253" s="5" t="s">
        <v>221</v>
      </c>
      <c r="C253" s="6"/>
      <c r="D253" s="17">
        <f>D254</f>
        <v>1500</v>
      </c>
      <c r="E253" s="17">
        <f t="shared" ref="E253:F253" si="107">E254</f>
        <v>1500</v>
      </c>
      <c r="F253" s="17">
        <f t="shared" si="107"/>
        <v>1500</v>
      </c>
    </row>
    <row r="254" spans="1:6" ht="25.5" hidden="1">
      <c r="A254" s="4" t="s">
        <v>25</v>
      </c>
      <c r="B254" s="5" t="s">
        <v>221</v>
      </c>
      <c r="C254" s="6" t="s">
        <v>26</v>
      </c>
      <c r="D254" s="17">
        <v>1500</v>
      </c>
      <c r="E254" s="17">
        <v>1500</v>
      </c>
      <c r="F254" s="17">
        <v>1500</v>
      </c>
    </row>
    <row r="255" spans="1:6" ht="25.5" hidden="1">
      <c r="A255" s="24" t="s">
        <v>393</v>
      </c>
      <c r="B255" s="23" t="s">
        <v>394</v>
      </c>
      <c r="C255" s="23"/>
      <c r="D255" s="17">
        <f>D256</f>
        <v>53.5197</v>
      </c>
      <c r="E255" s="17">
        <f t="shared" ref="E255:F255" si="108">E256</f>
        <v>53.5197</v>
      </c>
      <c r="F255" s="17">
        <f t="shared" si="108"/>
        <v>53.5197</v>
      </c>
    </row>
    <row r="256" spans="1:6" ht="25.5" hidden="1">
      <c r="A256" s="24" t="s">
        <v>395</v>
      </c>
      <c r="B256" s="23" t="s">
        <v>394</v>
      </c>
      <c r="C256" s="23" t="s">
        <v>26</v>
      </c>
      <c r="D256" s="17">
        <v>53.5197</v>
      </c>
      <c r="E256" s="17">
        <v>53.5197</v>
      </c>
      <c r="F256" s="17">
        <v>53.5197</v>
      </c>
    </row>
    <row r="257" spans="1:6" ht="25.5">
      <c r="A257" s="4" t="s">
        <v>382</v>
      </c>
      <c r="B257" s="10" t="s">
        <v>383</v>
      </c>
      <c r="C257" s="10"/>
      <c r="D257" s="17">
        <f>D258</f>
        <v>4000</v>
      </c>
      <c r="E257" s="17">
        <f t="shared" ref="E257:F257" si="109">E258</f>
        <v>4000</v>
      </c>
      <c r="F257" s="17">
        <f t="shared" si="109"/>
        <v>3327</v>
      </c>
    </row>
    <row r="258" spans="1:6" ht="25.5">
      <c r="A258" s="11" t="s">
        <v>25</v>
      </c>
      <c r="B258" s="10" t="s">
        <v>383</v>
      </c>
      <c r="C258" s="10" t="s">
        <v>26</v>
      </c>
      <c r="D258" s="17">
        <v>4000</v>
      </c>
      <c r="E258" s="17">
        <v>4000</v>
      </c>
      <c r="F258" s="17">
        <v>3327</v>
      </c>
    </row>
    <row r="259" spans="1:6" ht="25.5" hidden="1">
      <c r="A259" s="4" t="s">
        <v>222</v>
      </c>
      <c r="B259" s="5" t="s">
        <v>223</v>
      </c>
      <c r="C259" s="6"/>
      <c r="D259" s="17">
        <f>D260</f>
        <v>1350</v>
      </c>
      <c r="E259" s="17">
        <f t="shared" ref="E259:F259" si="110">E260</f>
        <v>1350</v>
      </c>
      <c r="F259" s="17">
        <f t="shared" si="110"/>
        <v>1350</v>
      </c>
    </row>
    <row r="260" spans="1:6" ht="25.5" hidden="1">
      <c r="A260" s="4" t="s">
        <v>25</v>
      </c>
      <c r="B260" s="5" t="s">
        <v>223</v>
      </c>
      <c r="C260" s="6" t="s">
        <v>26</v>
      </c>
      <c r="D260" s="17">
        <v>1350</v>
      </c>
      <c r="E260" s="17">
        <v>1350</v>
      </c>
      <c r="F260" s="17">
        <v>1350</v>
      </c>
    </row>
    <row r="261" spans="1:6" hidden="1">
      <c r="A261" s="4" t="s">
        <v>224</v>
      </c>
      <c r="B261" s="5" t="s">
        <v>225</v>
      </c>
      <c r="C261" s="6"/>
      <c r="D261" s="17">
        <f>D262</f>
        <v>599.4</v>
      </c>
      <c r="E261" s="17">
        <f t="shared" ref="E261:F261" si="111">E262</f>
        <v>599.4</v>
      </c>
      <c r="F261" s="17">
        <f t="shared" si="111"/>
        <v>599.4</v>
      </c>
    </row>
    <row r="262" spans="1:6" ht="25.5" hidden="1">
      <c r="A262" s="4" t="s">
        <v>25</v>
      </c>
      <c r="B262" s="5" t="s">
        <v>225</v>
      </c>
      <c r="C262" s="6" t="s">
        <v>26</v>
      </c>
      <c r="D262" s="17">
        <v>599.4</v>
      </c>
      <c r="E262" s="17">
        <v>599.4</v>
      </c>
      <c r="F262" s="17">
        <v>599.4</v>
      </c>
    </row>
    <row r="263" spans="1:6" ht="25.5">
      <c r="A263" s="4" t="s">
        <v>226</v>
      </c>
      <c r="B263" s="5" t="s">
        <v>227</v>
      </c>
      <c r="C263" s="6"/>
      <c r="D263" s="17">
        <f>D264</f>
        <v>100</v>
      </c>
      <c r="E263" s="17">
        <f t="shared" ref="E263:F263" si="112">E264</f>
        <v>100</v>
      </c>
      <c r="F263" s="17">
        <f t="shared" si="112"/>
        <v>90</v>
      </c>
    </row>
    <row r="264" spans="1:6" ht="25.5">
      <c r="A264" s="4" t="s">
        <v>25</v>
      </c>
      <c r="B264" s="5" t="s">
        <v>227</v>
      </c>
      <c r="C264" s="6" t="s">
        <v>26</v>
      </c>
      <c r="D264" s="17">
        <v>100</v>
      </c>
      <c r="E264" s="17">
        <v>100</v>
      </c>
      <c r="F264" s="17">
        <v>90</v>
      </c>
    </row>
    <row r="265" spans="1:6" ht="25.5">
      <c r="A265" s="4" t="s">
        <v>228</v>
      </c>
      <c r="B265" s="5" t="s">
        <v>229</v>
      </c>
      <c r="C265" s="6"/>
      <c r="D265" s="17">
        <f>D266</f>
        <v>84</v>
      </c>
      <c r="E265" s="17">
        <f t="shared" ref="E265:F265" si="113">E266</f>
        <v>84</v>
      </c>
      <c r="F265" s="17">
        <f t="shared" si="113"/>
        <v>168</v>
      </c>
    </row>
    <row r="266" spans="1:6" ht="25.5">
      <c r="A266" s="4" t="s">
        <v>25</v>
      </c>
      <c r="B266" s="5" t="s">
        <v>229</v>
      </c>
      <c r="C266" s="6" t="s">
        <v>26</v>
      </c>
      <c r="D266" s="17">
        <v>84</v>
      </c>
      <c r="E266" s="17">
        <v>84</v>
      </c>
      <c r="F266" s="17">
        <v>168</v>
      </c>
    </row>
    <row r="267" spans="1:6" ht="38.25" hidden="1">
      <c r="A267" s="4" t="s">
        <v>216</v>
      </c>
      <c r="B267" s="5" t="s">
        <v>230</v>
      </c>
      <c r="C267" s="6"/>
      <c r="D267" s="17">
        <f>D268</f>
        <v>10</v>
      </c>
      <c r="E267" s="17">
        <f t="shared" ref="E267:F267" si="114">E268</f>
        <v>10</v>
      </c>
      <c r="F267" s="17">
        <f t="shared" si="114"/>
        <v>10</v>
      </c>
    </row>
    <row r="268" spans="1:6" ht="25.5" hidden="1">
      <c r="A268" s="4" t="s">
        <v>25</v>
      </c>
      <c r="B268" s="5" t="s">
        <v>230</v>
      </c>
      <c r="C268" s="6" t="s">
        <v>26</v>
      </c>
      <c r="D268" s="17">
        <v>10</v>
      </c>
      <c r="E268" s="17">
        <v>10</v>
      </c>
      <c r="F268" s="52">
        <v>10</v>
      </c>
    </row>
    <row r="269" spans="1:6" ht="25.5" hidden="1">
      <c r="A269" s="4" t="s">
        <v>419</v>
      </c>
      <c r="B269" s="5" t="s">
        <v>420</v>
      </c>
      <c r="C269" s="6"/>
      <c r="D269" s="49">
        <v>68.099999999999994</v>
      </c>
      <c r="E269" s="49">
        <v>68.099999999999994</v>
      </c>
      <c r="F269" s="22">
        <v>68.099999999999994</v>
      </c>
    </row>
    <row r="270" spans="1:6" hidden="1">
      <c r="A270" s="32" t="s">
        <v>411</v>
      </c>
      <c r="B270" s="5" t="s">
        <v>420</v>
      </c>
      <c r="C270" s="6" t="s">
        <v>12</v>
      </c>
      <c r="D270" s="49">
        <v>68.099999999999994</v>
      </c>
      <c r="E270" s="17">
        <v>68.099999999999994</v>
      </c>
      <c r="F270" s="53">
        <v>68.099999999999994</v>
      </c>
    </row>
    <row r="271" spans="1:6" ht="38.25">
      <c r="A271" s="12" t="s">
        <v>231</v>
      </c>
      <c r="B271" s="13" t="s">
        <v>232</v>
      </c>
      <c r="C271" s="14"/>
      <c r="D271" s="18">
        <f>D272+D274+D276+D278+D280+D282+D284</f>
        <v>35051.708599999998</v>
      </c>
      <c r="E271" s="18">
        <f t="shared" ref="E271:F271" si="115">E272+E274+E276+E278+E280+E282+E284</f>
        <v>35051.708599999998</v>
      </c>
      <c r="F271" s="18">
        <f t="shared" si="115"/>
        <v>35053.5</v>
      </c>
    </row>
    <row r="272" spans="1:6" ht="25.5" hidden="1">
      <c r="A272" s="24" t="s">
        <v>388</v>
      </c>
      <c r="B272" s="23" t="s">
        <v>389</v>
      </c>
      <c r="C272" s="23"/>
      <c r="D272" s="17">
        <f>D273</f>
        <v>504.90859999999998</v>
      </c>
      <c r="E272" s="17">
        <v>504.90859999999998</v>
      </c>
      <c r="F272" s="17">
        <v>504.9</v>
      </c>
    </row>
    <row r="273" spans="1:6" hidden="1">
      <c r="A273" s="24" t="s">
        <v>390</v>
      </c>
      <c r="B273" s="23" t="s">
        <v>389</v>
      </c>
      <c r="C273" s="23" t="s">
        <v>254</v>
      </c>
      <c r="D273" s="17">
        <v>504.90859999999998</v>
      </c>
      <c r="E273" s="17">
        <v>504.90859999999998</v>
      </c>
      <c r="F273" s="17">
        <v>504.9</v>
      </c>
    </row>
    <row r="274" spans="1:6" ht="38.25">
      <c r="A274" s="24" t="s">
        <v>391</v>
      </c>
      <c r="B274" s="23" t="s">
        <v>392</v>
      </c>
      <c r="C274" s="23"/>
      <c r="D274" s="17">
        <f>D275</f>
        <v>12.1</v>
      </c>
      <c r="E274" s="17">
        <v>12.1</v>
      </c>
      <c r="F274" s="17">
        <v>3.5</v>
      </c>
    </row>
    <row r="275" spans="1:6">
      <c r="A275" s="24" t="s">
        <v>390</v>
      </c>
      <c r="B275" s="23" t="s">
        <v>392</v>
      </c>
      <c r="C275" s="23" t="s">
        <v>254</v>
      </c>
      <c r="D275" s="17">
        <v>12.1</v>
      </c>
      <c r="E275" s="17">
        <v>12.1</v>
      </c>
      <c r="F275" s="17">
        <v>3.5</v>
      </c>
    </row>
    <row r="276" spans="1:6" ht="25.5">
      <c r="A276" s="24" t="s">
        <v>388</v>
      </c>
      <c r="B276" s="23" t="s">
        <v>431</v>
      </c>
      <c r="C276" s="23"/>
      <c r="D276" s="17">
        <v>0</v>
      </c>
      <c r="E276" s="17"/>
      <c r="F276" s="17">
        <v>10.4</v>
      </c>
    </row>
    <row r="277" spans="1:6">
      <c r="A277" s="24" t="s">
        <v>390</v>
      </c>
      <c r="B277" s="23" t="s">
        <v>431</v>
      </c>
      <c r="C277" s="23" t="s">
        <v>254</v>
      </c>
      <c r="D277" s="17">
        <v>0</v>
      </c>
      <c r="E277" s="17"/>
      <c r="F277" s="17">
        <v>10.4</v>
      </c>
    </row>
    <row r="278" spans="1:6" ht="25.5" hidden="1" customHeight="1">
      <c r="A278" s="4" t="s">
        <v>233</v>
      </c>
      <c r="B278" s="5" t="s">
        <v>234</v>
      </c>
      <c r="C278" s="6"/>
      <c r="D278" s="17">
        <f>D279</f>
        <v>24959.200000000001</v>
      </c>
      <c r="E278" s="17">
        <v>24959.200000000001</v>
      </c>
      <c r="F278" s="17">
        <v>24959.200000000001</v>
      </c>
    </row>
    <row r="279" spans="1:6" ht="25.5" hidden="1">
      <c r="A279" s="4" t="s">
        <v>25</v>
      </c>
      <c r="B279" s="5" t="s">
        <v>234</v>
      </c>
      <c r="C279" s="6" t="s">
        <v>26</v>
      </c>
      <c r="D279" s="17">
        <v>24959.200000000001</v>
      </c>
      <c r="E279" s="17">
        <v>24959.200000000001</v>
      </c>
      <c r="F279" s="17">
        <v>24959.200000000001</v>
      </c>
    </row>
    <row r="280" spans="1:6" ht="38.25" hidden="1">
      <c r="A280" s="4" t="s">
        <v>235</v>
      </c>
      <c r="B280" s="5" t="s">
        <v>236</v>
      </c>
      <c r="C280" s="6"/>
      <c r="D280" s="17">
        <f>D281</f>
        <v>5165.5</v>
      </c>
      <c r="E280" s="17">
        <f t="shared" ref="E280:F280" si="116">E281</f>
        <v>5165.5</v>
      </c>
      <c r="F280" s="17">
        <f t="shared" si="116"/>
        <v>5165.5</v>
      </c>
    </row>
    <row r="281" spans="1:6" ht="25.5" hidden="1">
      <c r="A281" s="4" t="s">
        <v>25</v>
      </c>
      <c r="B281" s="5" t="s">
        <v>236</v>
      </c>
      <c r="C281" s="6" t="s">
        <v>26</v>
      </c>
      <c r="D281" s="17">
        <v>5165.5</v>
      </c>
      <c r="E281" s="17">
        <v>5165.5</v>
      </c>
      <c r="F281" s="17">
        <v>5165.5</v>
      </c>
    </row>
    <row r="282" spans="1:6" hidden="1">
      <c r="A282" s="4" t="s">
        <v>237</v>
      </c>
      <c r="B282" s="5" t="s">
        <v>238</v>
      </c>
      <c r="C282" s="6"/>
      <c r="D282" s="17">
        <f>D283</f>
        <v>1000</v>
      </c>
      <c r="E282" s="17">
        <f t="shared" ref="E282:F282" si="117">E283</f>
        <v>1000</v>
      </c>
      <c r="F282" s="17">
        <f t="shared" si="117"/>
        <v>1000</v>
      </c>
    </row>
    <row r="283" spans="1:6" ht="25.5" hidden="1">
      <c r="A283" s="4" t="s">
        <v>25</v>
      </c>
      <c r="B283" s="5" t="s">
        <v>238</v>
      </c>
      <c r="C283" s="6" t="s">
        <v>26</v>
      </c>
      <c r="D283" s="17">
        <v>1000</v>
      </c>
      <c r="E283" s="17">
        <v>1000</v>
      </c>
      <c r="F283" s="17">
        <v>1000</v>
      </c>
    </row>
    <row r="284" spans="1:6" ht="25.5" hidden="1">
      <c r="A284" s="4" t="s">
        <v>239</v>
      </c>
      <c r="B284" s="5" t="s">
        <v>240</v>
      </c>
      <c r="C284" s="6"/>
      <c r="D284" s="17">
        <f>D285</f>
        <v>3410</v>
      </c>
      <c r="E284" s="17">
        <f t="shared" ref="E284:F284" si="118">E285</f>
        <v>3410</v>
      </c>
      <c r="F284" s="17">
        <f t="shared" si="118"/>
        <v>3410</v>
      </c>
    </row>
    <row r="285" spans="1:6" ht="25.5" hidden="1">
      <c r="A285" s="4" t="s">
        <v>25</v>
      </c>
      <c r="B285" s="5" t="s">
        <v>240</v>
      </c>
      <c r="C285" s="6" t="s">
        <v>26</v>
      </c>
      <c r="D285" s="17">
        <v>3410</v>
      </c>
      <c r="E285" s="17">
        <v>3410</v>
      </c>
      <c r="F285" s="17">
        <v>3410</v>
      </c>
    </row>
    <row r="286" spans="1:6" ht="25.5">
      <c r="A286" s="12" t="s">
        <v>103</v>
      </c>
      <c r="B286" s="13" t="s">
        <v>241</v>
      </c>
      <c r="C286" s="14"/>
      <c r="D286" s="18">
        <f>D287+D292</f>
        <v>10828.798000000001</v>
      </c>
      <c r="E286" s="18">
        <v>10828.798000000001</v>
      </c>
      <c r="F286" s="18">
        <v>10887.4</v>
      </c>
    </row>
    <row r="287" spans="1:6">
      <c r="A287" s="4" t="s">
        <v>105</v>
      </c>
      <c r="B287" s="5" t="s">
        <v>242</v>
      </c>
      <c r="C287" s="6"/>
      <c r="D287" s="17">
        <f>D288+D289+D290+D291</f>
        <v>10819.798000000001</v>
      </c>
      <c r="E287" s="17">
        <f t="shared" ref="E287:F287" si="119">E288+E289+E290+E291</f>
        <v>10819.798000000001</v>
      </c>
      <c r="F287" s="17">
        <f t="shared" si="119"/>
        <v>10878.400000000001</v>
      </c>
    </row>
    <row r="288" spans="1:6" ht="25.5" hidden="1">
      <c r="A288" s="4" t="s">
        <v>49</v>
      </c>
      <c r="B288" s="5" t="s">
        <v>242</v>
      </c>
      <c r="C288" s="6" t="s">
        <v>50</v>
      </c>
      <c r="D288" s="17">
        <v>10402.200000000001</v>
      </c>
      <c r="E288" s="17">
        <v>10402.200000000001</v>
      </c>
      <c r="F288" s="17">
        <v>10402.200000000001</v>
      </c>
    </row>
    <row r="289" spans="1:6" ht="25.5">
      <c r="A289" s="4" t="s">
        <v>25</v>
      </c>
      <c r="B289" s="5" t="s">
        <v>242</v>
      </c>
      <c r="C289" s="6" t="s">
        <v>26</v>
      </c>
      <c r="D289" s="17">
        <v>372.39800000000002</v>
      </c>
      <c r="E289" s="17">
        <v>372.39800000000002</v>
      </c>
      <c r="F289" s="17">
        <v>431</v>
      </c>
    </row>
    <row r="290" spans="1:6" hidden="1">
      <c r="A290" s="4" t="s">
        <v>243</v>
      </c>
      <c r="B290" s="5" t="s">
        <v>242</v>
      </c>
      <c r="C290" s="6" t="s">
        <v>244</v>
      </c>
      <c r="D290" s="17">
        <v>0</v>
      </c>
      <c r="E290" s="17">
        <v>0</v>
      </c>
      <c r="F290" s="17">
        <v>0</v>
      </c>
    </row>
    <row r="291" spans="1:6" hidden="1">
      <c r="A291" s="4" t="s">
        <v>21</v>
      </c>
      <c r="B291" s="5" t="s">
        <v>242</v>
      </c>
      <c r="C291" s="6" t="s">
        <v>22</v>
      </c>
      <c r="D291" s="17">
        <v>45.2</v>
      </c>
      <c r="E291" s="17">
        <v>45.2</v>
      </c>
      <c r="F291" s="17">
        <v>45.2</v>
      </c>
    </row>
    <row r="292" spans="1:6" ht="42.6" hidden="1" customHeight="1">
      <c r="A292" s="24" t="s">
        <v>385</v>
      </c>
      <c r="B292" s="23" t="s">
        <v>386</v>
      </c>
      <c r="C292" s="23"/>
      <c r="D292" s="17">
        <f>D293</f>
        <v>9</v>
      </c>
      <c r="E292" s="17">
        <f t="shared" ref="E292:F292" si="120">E293</f>
        <v>9</v>
      </c>
      <c r="F292" s="17">
        <f t="shared" si="120"/>
        <v>9</v>
      </c>
    </row>
    <row r="293" spans="1:6" hidden="1">
      <c r="A293" s="24" t="s">
        <v>387</v>
      </c>
      <c r="B293" s="23" t="s">
        <v>386</v>
      </c>
      <c r="C293" s="23" t="s">
        <v>244</v>
      </c>
      <c r="D293" s="17">
        <v>9</v>
      </c>
      <c r="E293" s="17">
        <v>9</v>
      </c>
      <c r="F293" s="17">
        <v>9</v>
      </c>
    </row>
    <row r="294" spans="1:6" ht="25.5" hidden="1">
      <c r="A294" s="12" t="s">
        <v>245</v>
      </c>
      <c r="B294" s="13" t="s">
        <v>246</v>
      </c>
      <c r="C294" s="19"/>
      <c r="D294" s="18">
        <f>D295+D297+D299+D301</f>
        <v>752.6</v>
      </c>
      <c r="E294" s="18">
        <f t="shared" ref="E294:F294" si="121">E295+E297+E299+E301</f>
        <v>752.6</v>
      </c>
      <c r="F294" s="18">
        <f t="shared" si="121"/>
        <v>752.6</v>
      </c>
    </row>
    <row r="295" spans="1:6" ht="38.25" hidden="1">
      <c r="A295" s="4" t="s">
        <v>247</v>
      </c>
      <c r="B295" s="5" t="s">
        <v>248</v>
      </c>
      <c r="C295" s="20"/>
      <c r="D295" s="17">
        <f>D296</f>
        <v>500</v>
      </c>
      <c r="E295" s="17">
        <f t="shared" ref="E295:F295" si="122">E296</f>
        <v>500</v>
      </c>
      <c r="F295" s="17">
        <f t="shared" si="122"/>
        <v>500</v>
      </c>
    </row>
    <row r="296" spans="1:6" ht="25.5" hidden="1">
      <c r="A296" s="4" t="s">
        <v>25</v>
      </c>
      <c r="B296" s="5" t="s">
        <v>248</v>
      </c>
      <c r="C296" s="20" t="s">
        <v>26</v>
      </c>
      <c r="D296" s="17">
        <v>500</v>
      </c>
      <c r="E296" s="17">
        <v>500</v>
      </c>
      <c r="F296" s="51">
        <v>500</v>
      </c>
    </row>
    <row r="297" spans="1:6" ht="51" hidden="1">
      <c r="A297" s="4" t="s">
        <v>249</v>
      </c>
      <c r="B297" s="5" t="s">
        <v>250</v>
      </c>
      <c r="C297" s="20"/>
      <c r="D297" s="17">
        <f>D298</f>
        <v>2.6</v>
      </c>
      <c r="E297" s="17">
        <f t="shared" ref="E297:F297" si="123">E298</f>
        <v>2.6</v>
      </c>
      <c r="F297" s="17">
        <f t="shared" si="123"/>
        <v>2.6</v>
      </c>
    </row>
    <row r="298" spans="1:6" ht="25.5" hidden="1">
      <c r="A298" s="4" t="s">
        <v>25</v>
      </c>
      <c r="B298" s="5" t="s">
        <v>250</v>
      </c>
      <c r="C298" s="20" t="s">
        <v>26</v>
      </c>
      <c r="D298" s="17">
        <v>2.6</v>
      </c>
      <c r="E298" s="17">
        <v>2.6</v>
      </c>
      <c r="F298" s="51">
        <v>2.6</v>
      </c>
    </row>
    <row r="299" spans="1:6" ht="42" hidden="1" customHeight="1">
      <c r="A299" s="4" t="s">
        <v>251</v>
      </c>
      <c r="B299" s="5" t="s">
        <v>252</v>
      </c>
      <c r="C299" s="20"/>
      <c r="D299" s="17">
        <f>D300</f>
        <v>50</v>
      </c>
      <c r="E299" s="17">
        <f t="shared" ref="E299:F299" si="124">E300</f>
        <v>50</v>
      </c>
      <c r="F299" s="17">
        <f t="shared" si="124"/>
        <v>50</v>
      </c>
    </row>
    <row r="300" spans="1:6" hidden="1">
      <c r="A300" s="4" t="s">
        <v>253</v>
      </c>
      <c r="B300" s="5" t="s">
        <v>252</v>
      </c>
      <c r="C300" s="20" t="s">
        <v>254</v>
      </c>
      <c r="D300" s="17">
        <v>50</v>
      </c>
      <c r="E300" s="17">
        <v>50</v>
      </c>
      <c r="F300" s="51">
        <v>50</v>
      </c>
    </row>
    <row r="301" spans="1:6" ht="43.15" hidden="1" customHeight="1">
      <c r="A301" s="4" t="s">
        <v>255</v>
      </c>
      <c r="B301" s="5" t="s">
        <v>256</v>
      </c>
      <c r="C301" s="20"/>
      <c r="D301" s="17">
        <f>D302</f>
        <v>200</v>
      </c>
      <c r="E301" s="17">
        <f t="shared" ref="E301:F301" si="125">E302</f>
        <v>200</v>
      </c>
      <c r="F301" s="17">
        <f t="shared" si="125"/>
        <v>200</v>
      </c>
    </row>
    <row r="302" spans="1:6" ht="25.5" hidden="1">
      <c r="A302" s="4" t="s">
        <v>25</v>
      </c>
      <c r="B302" s="5" t="s">
        <v>256</v>
      </c>
      <c r="C302" s="20" t="s">
        <v>26</v>
      </c>
      <c r="D302" s="17">
        <v>200</v>
      </c>
      <c r="E302" s="17">
        <v>200</v>
      </c>
      <c r="F302" s="51">
        <v>200</v>
      </c>
    </row>
    <row r="303" spans="1:6">
      <c r="A303" s="12" t="s">
        <v>257</v>
      </c>
      <c r="B303" s="13" t="s">
        <v>258</v>
      </c>
      <c r="C303" s="19"/>
      <c r="D303" s="60">
        <f>D304+D334+D338</f>
        <v>65802.400000000009</v>
      </c>
      <c r="E303" s="27">
        <v>65802.399999999994</v>
      </c>
      <c r="F303" s="18">
        <v>66034.5</v>
      </c>
    </row>
    <row r="304" spans="1:6" ht="25.5">
      <c r="A304" s="12" t="s">
        <v>259</v>
      </c>
      <c r="B304" s="13" t="s">
        <v>260</v>
      </c>
      <c r="C304" s="19"/>
      <c r="D304" s="27">
        <f>D305+D307+D311+D313+D315+D317+D320+D323+D326+D328+D331</f>
        <v>59059.500000000007</v>
      </c>
      <c r="E304" s="27">
        <f t="shared" ref="E304:F304" si="126">E305+E307+E311+E313+E315+E317+E320+E323+E326+E328+E331</f>
        <v>59059.500000000007</v>
      </c>
      <c r="F304" s="27">
        <f t="shared" si="126"/>
        <v>59209.80000000001</v>
      </c>
    </row>
    <row r="305" spans="1:6" hidden="1">
      <c r="A305" s="4" t="s">
        <v>261</v>
      </c>
      <c r="B305" s="5" t="s">
        <v>262</v>
      </c>
      <c r="C305" s="20"/>
      <c r="D305" s="26">
        <f>D306</f>
        <v>2866.1</v>
      </c>
      <c r="E305" s="26">
        <f t="shared" ref="E305:F305" si="127">E306</f>
        <v>2866.1</v>
      </c>
      <c r="F305" s="26">
        <f t="shared" si="127"/>
        <v>2866.1</v>
      </c>
    </row>
    <row r="306" spans="1:6" ht="25.5" hidden="1">
      <c r="A306" s="4" t="s">
        <v>49</v>
      </c>
      <c r="B306" s="5" t="s">
        <v>262</v>
      </c>
      <c r="C306" s="20" t="s">
        <v>50</v>
      </c>
      <c r="D306" s="26">
        <v>2866.1</v>
      </c>
      <c r="E306" s="26">
        <v>2866.1</v>
      </c>
      <c r="F306" s="17">
        <v>2866.1</v>
      </c>
    </row>
    <row r="307" spans="1:6">
      <c r="A307" s="4" t="s">
        <v>105</v>
      </c>
      <c r="B307" s="5" t="s">
        <v>263</v>
      </c>
      <c r="C307" s="20"/>
      <c r="D307" s="26">
        <f>D308+D309+D310</f>
        <v>48234.1</v>
      </c>
      <c r="E307" s="26">
        <f t="shared" ref="E307:F307" si="128">E308+E309+E310</f>
        <v>48234.1</v>
      </c>
      <c r="F307" s="26">
        <f t="shared" si="128"/>
        <v>48234.100000000006</v>
      </c>
    </row>
    <row r="308" spans="1:6" ht="25.5">
      <c r="A308" s="4" t="s">
        <v>49</v>
      </c>
      <c r="B308" s="5" t="s">
        <v>263</v>
      </c>
      <c r="C308" s="20" t="s">
        <v>50</v>
      </c>
      <c r="D308" s="26">
        <v>42724.6</v>
      </c>
      <c r="E308" s="26">
        <v>42724.6</v>
      </c>
      <c r="F308" s="17">
        <v>42803.3</v>
      </c>
    </row>
    <row r="309" spans="1:6" ht="25.5">
      <c r="A309" s="4" t="s">
        <v>25</v>
      </c>
      <c r="B309" s="5" t="s">
        <v>263</v>
      </c>
      <c r="C309" s="20" t="s">
        <v>26</v>
      </c>
      <c r="D309" s="26">
        <v>5444.5</v>
      </c>
      <c r="E309" s="26">
        <v>5444.5</v>
      </c>
      <c r="F309" s="17">
        <v>5394.5</v>
      </c>
    </row>
    <row r="310" spans="1:6">
      <c r="A310" s="4" t="s">
        <v>21</v>
      </c>
      <c r="B310" s="5" t="s">
        <v>263</v>
      </c>
      <c r="C310" s="20" t="s">
        <v>22</v>
      </c>
      <c r="D310" s="26">
        <v>65</v>
      </c>
      <c r="E310" s="26">
        <v>65</v>
      </c>
      <c r="F310" s="17">
        <v>36.299999999999997</v>
      </c>
    </row>
    <row r="311" spans="1:6" hidden="1">
      <c r="A311" s="4" t="s">
        <v>264</v>
      </c>
      <c r="B311" s="5" t="s">
        <v>265</v>
      </c>
      <c r="C311" s="20"/>
      <c r="D311" s="26">
        <f>D312</f>
        <v>250</v>
      </c>
      <c r="E311" s="26">
        <f t="shared" ref="E311:F311" si="129">E312</f>
        <v>250</v>
      </c>
      <c r="F311" s="26">
        <f t="shared" si="129"/>
        <v>250</v>
      </c>
    </row>
    <row r="312" spans="1:6" ht="25.5" hidden="1">
      <c r="A312" s="4" t="s">
        <v>25</v>
      </c>
      <c r="B312" s="5" t="s">
        <v>265</v>
      </c>
      <c r="C312" s="20" t="s">
        <v>26</v>
      </c>
      <c r="D312" s="26">
        <v>250</v>
      </c>
      <c r="E312" s="26">
        <v>250</v>
      </c>
      <c r="F312" s="17">
        <v>250</v>
      </c>
    </row>
    <row r="313" spans="1:6" hidden="1">
      <c r="A313" s="4" t="s">
        <v>266</v>
      </c>
      <c r="B313" s="5" t="s">
        <v>267</v>
      </c>
      <c r="C313" s="20"/>
      <c r="D313" s="26">
        <f>D314</f>
        <v>460</v>
      </c>
      <c r="E313" s="26">
        <f t="shared" ref="E313:F313" si="130">E314</f>
        <v>460</v>
      </c>
      <c r="F313" s="26">
        <f t="shared" si="130"/>
        <v>460</v>
      </c>
    </row>
    <row r="314" spans="1:6" ht="25.5" hidden="1">
      <c r="A314" s="4" t="s">
        <v>25</v>
      </c>
      <c r="B314" s="5" t="s">
        <v>267</v>
      </c>
      <c r="C314" s="20" t="s">
        <v>26</v>
      </c>
      <c r="D314" s="26">
        <v>460</v>
      </c>
      <c r="E314" s="26">
        <v>460</v>
      </c>
      <c r="F314" s="17">
        <v>460</v>
      </c>
    </row>
    <row r="315" spans="1:6" ht="25.5" hidden="1">
      <c r="A315" s="4" t="s">
        <v>19</v>
      </c>
      <c r="B315" s="5" t="s">
        <v>268</v>
      </c>
      <c r="C315" s="20"/>
      <c r="D315" s="26">
        <f>D316</f>
        <v>95</v>
      </c>
      <c r="E315" s="26">
        <f t="shared" ref="E315:F315" si="131">E316</f>
        <v>95</v>
      </c>
      <c r="F315" s="26">
        <f t="shared" si="131"/>
        <v>95</v>
      </c>
    </row>
    <row r="316" spans="1:6" hidden="1">
      <c r="A316" s="4" t="s">
        <v>21</v>
      </c>
      <c r="B316" s="5" t="s">
        <v>268</v>
      </c>
      <c r="C316" s="20" t="s">
        <v>22</v>
      </c>
      <c r="D316" s="26">
        <v>95</v>
      </c>
      <c r="E316" s="26">
        <v>95</v>
      </c>
      <c r="F316" s="17">
        <v>95</v>
      </c>
    </row>
    <row r="317" spans="1:6" ht="25.5" hidden="1">
      <c r="A317" s="4" t="s">
        <v>269</v>
      </c>
      <c r="B317" s="5" t="s">
        <v>270</v>
      </c>
      <c r="C317" s="20"/>
      <c r="D317" s="26">
        <f>D318+D319</f>
        <v>1150.0999999999999</v>
      </c>
      <c r="E317" s="26">
        <f t="shared" ref="E317:F317" si="132">E318+E319</f>
        <v>1150.0999999999999</v>
      </c>
      <c r="F317" s="26">
        <f t="shared" si="132"/>
        <v>1150.0999999999999</v>
      </c>
    </row>
    <row r="318" spans="1:6" ht="25.5" hidden="1">
      <c r="A318" s="4" t="s">
        <v>49</v>
      </c>
      <c r="B318" s="5" t="s">
        <v>270</v>
      </c>
      <c r="C318" s="20" t="s">
        <v>50</v>
      </c>
      <c r="D318" s="22">
        <v>1137.3</v>
      </c>
      <c r="E318" s="22">
        <v>1137.3</v>
      </c>
      <c r="F318" s="17">
        <v>1137.3</v>
      </c>
    </row>
    <row r="319" spans="1:6" ht="25.5" hidden="1">
      <c r="A319" s="4" t="s">
        <v>25</v>
      </c>
      <c r="B319" s="5" t="s">
        <v>270</v>
      </c>
      <c r="C319" s="20" t="s">
        <v>26</v>
      </c>
      <c r="D319" s="22">
        <v>12.8</v>
      </c>
      <c r="E319" s="22">
        <v>12.8</v>
      </c>
      <c r="F319" s="17">
        <v>12.8</v>
      </c>
    </row>
    <row r="320" spans="1:6" ht="25.5" hidden="1">
      <c r="A320" s="4" t="s">
        <v>271</v>
      </c>
      <c r="B320" s="5" t="s">
        <v>272</v>
      </c>
      <c r="C320" s="20"/>
      <c r="D320" s="22">
        <f>D321+D322</f>
        <v>165.3</v>
      </c>
      <c r="E320" s="22">
        <f t="shared" ref="E320:F320" si="133">E321+E322</f>
        <v>165.3</v>
      </c>
      <c r="F320" s="22">
        <f t="shared" si="133"/>
        <v>165.3</v>
      </c>
    </row>
    <row r="321" spans="1:6" ht="25.5" hidden="1">
      <c r="A321" s="4" t="s">
        <v>49</v>
      </c>
      <c r="B321" s="5" t="s">
        <v>272</v>
      </c>
      <c r="C321" s="20" t="s">
        <v>50</v>
      </c>
      <c r="D321" s="22">
        <v>163.4</v>
      </c>
      <c r="E321" s="22">
        <v>163.4</v>
      </c>
      <c r="F321" s="17">
        <v>163.4</v>
      </c>
    </row>
    <row r="322" spans="1:6" ht="25.5" hidden="1">
      <c r="A322" s="4" t="s">
        <v>25</v>
      </c>
      <c r="B322" s="5" t="s">
        <v>272</v>
      </c>
      <c r="C322" s="20" t="s">
        <v>26</v>
      </c>
      <c r="D322" s="22">
        <v>1.9</v>
      </c>
      <c r="E322" s="22">
        <v>1.9</v>
      </c>
      <c r="F322" s="17">
        <v>1.9</v>
      </c>
    </row>
    <row r="323" spans="1:6" ht="25.5">
      <c r="A323" s="4" t="s">
        <v>273</v>
      </c>
      <c r="B323" s="5" t="s">
        <v>274</v>
      </c>
      <c r="C323" s="20"/>
      <c r="D323" s="22">
        <f>D324+D325</f>
        <v>4427.7000000000007</v>
      </c>
      <c r="E323" s="22">
        <f t="shared" ref="E323:F323" si="134">E324+E325</f>
        <v>4427.7000000000007</v>
      </c>
      <c r="F323" s="22">
        <f t="shared" si="134"/>
        <v>4578</v>
      </c>
    </row>
    <row r="324" spans="1:6" ht="25.5">
      <c r="A324" s="4" t="s">
        <v>49</v>
      </c>
      <c r="B324" s="5" t="s">
        <v>274</v>
      </c>
      <c r="C324" s="20" t="s">
        <v>50</v>
      </c>
      <c r="D324" s="22">
        <v>4377.6000000000004</v>
      </c>
      <c r="E324" s="22">
        <v>4377.6000000000004</v>
      </c>
      <c r="F324" s="17">
        <v>4387.6000000000004</v>
      </c>
    </row>
    <row r="325" spans="1:6" ht="25.5">
      <c r="A325" s="4" t="s">
        <v>25</v>
      </c>
      <c r="B325" s="5" t="s">
        <v>274</v>
      </c>
      <c r="C325" s="20" t="s">
        <v>26</v>
      </c>
      <c r="D325" s="22">
        <v>50.1</v>
      </c>
      <c r="E325" s="22">
        <v>50.1</v>
      </c>
      <c r="F325" s="17">
        <v>190.4</v>
      </c>
    </row>
    <row r="326" spans="1:6" ht="89.25" hidden="1">
      <c r="A326" s="4" t="s">
        <v>275</v>
      </c>
      <c r="B326" s="5" t="s">
        <v>276</v>
      </c>
      <c r="C326" s="20"/>
      <c r="D326" s="22">
        <f>D327</f>
        <v>141.80000000000001</v>
      </c>
      <c r="E326" s="22">
        <f t="shared" ref="E326:F326" si="135">E327</f>
        <v>141.80000000000001</v>
      </c>
      <c r="F326" s="22">
        <f t="shared" si="135"/>
        <v>141.80000000000001</v>
      </c>
    </row>
    <row r="327" spans="1:6" ht="25.5" hidden="1">
      <c r="A327" s="4" t="s">
        <v>25</v>
      </c>
      <c r="B327" s="5" t="s">
        <v>276</v>
      </c>
      <c r="C327" s="20" t="s">
        <v>26</v>
      </c>
      <c r="D327" s="22">
        <v>141.80000000000001</v>
      </c>
      <c r="E327" s="22">
        <v>141.80000000000001</v>
      </c>
      <c r="F327" s="17">
        <v>141.80000000000001</v>
      </c>
    </row>
    <row r="328" spans="1:6" hidden="1">
      <c r="A328" s="4" t="s">
        <v>277</v>
      </c>
      <c r="B328" s="5" t="s">
        <v>278</v>
      </c>
      <c r="C328" s="20"/>
      <c r="D328" s="22">
        <f>D329+D330</f>
        <v>375.5</v>
      </c>
      <c r="E328" s="22">
        <f t="shared" ref="E328:F328" si="136">E329+E330</f>
        <v>375.5</v>
      </c>
      <c r="F328" s="22">
        <f t="shared" si="136"/>
        <v>375.5</v>
      </c>
    </row>
    <row r="329" spans="1:6" ht="25.5" hidden="1">
      <c r="A329" s="4" t="s">
        <v>49</v>
      </c>
      <c r="B329" s="5" t="s">
        <v>278</v>
      </c>
      <c r="C329" s="6" t="s">
        <v>50</v>
      </c>
      <c r="D329" s="40">
        <v>371.3</v>
      </c>
      <c r="E329" s="40">
        <v>371.3</v>
      </c>
      <c r="F329" s="17">
        <v>371.3</v>
      </c>
    </row>
    <row r="330" spans="1:6" ht="25.5" hidden="1">
      <c r="A330" s="4" t="s">
        <v>25</v>
      </c>
      <c r="B330" s="5" t="s">
        <v>278</v>
      </c>
      <c r="C330" s="6" t="s">
        <v>26</v>
      </c>
      <c r="D330" s="41">
        <v>4.2</v>
      </c>
      <c r="E330" s="41">
        <v>4.2</v>
      </c>
      <c r="F330" s="17">
        <v>4.2</v>
      </c>
    </row>
    <row r="331" spans="1:6" ht="78" hidden="1" customHeight="1">
      <c r="A331" s="4" t="s">
        <v>275</v>
      </c>
      <c r="B331" s="5" t="s">
        <v>279</v>
      </c>
      <c r="C331" s="6"/>
      <c r="D331" s="41">
        <f>D332+D333</f>
        <v>893.90000000000009</v>
      </c>
      <c r="E331" s="41">
        <f t="shared" ref="E331:F331" si="137">E332+E333</f>
        <v>893.90000000000009</v>
      </c>
      <c r="F331" s="41">
        <f t="shared" si="137"/>
        <v>893.90000000000009</v>
      </c>
    </row>
    <row r="332" spans="1:6" ht="25.5" hidden="1">
      <c r="A332" s="4" t="s">
        <v>49</v>
      </c>
      <c r="B332" s="5" t="s">
        <v>279</v>
      </c>
      <c r="C332" s="6" t="s">
        <v>50</v>
      </c>
      <c r="D332" s="41">
        <v>848.7</v>
      </c>
      <c r="E332" s="41">
        <v>848.7</v>
      </c>
      <c r="F332" s="17">
        <v>848.7</v>
      </c>
    </row>
    <row r="333" spans="1:6" ht="25.5" hidden="1">
      <c r="A333" s="4" t="s">
        <v>25</v>
      </c>
      <c r="B333" s="5" t="s">
        <v>279</v>
      </c>
      <c r="C333" s="6" t="s">
        <v>26</v>
      </c>
      <c r="D333" s="41">
        <v>45.2</v>
      </c>
      <c r="E333" s="41">
        <v>45.2</v>
      </c>
      <c r="F333" s="17">
        <v>45.2</v>
      </c>
    </row>
    <row r="334" spans="1:6">
      <c r="A334" s="12" t="s">
        <v>280</v>
      </c>
      <c r="B334" s="13" t="s">
        <v>281</v>
      </c>
      <c r="C334" s="14"/>
      <c r="D334" s="42">
        <f>D335</f>
        <v>739</v>
      </c>
      <c r="E334" s="42">
        <f t="shared" ref="E334:F334" si="138">E335</f>
        <v>739</v>
      </c>
      <c r="F334" s="42">
        <f t="shared" si="138"/>
        <v>820.8</v>
      </c>
    </row>
    <row r="335" spans="1:6" ht="25.5">
      <c r="A335" s="4" t="s">
        <v>282</v>
      </c>
      <c r="B335" s="5" t="s">
        <v>283</v>
      </c>
      <c r="C335" s="6"/>
      <c r="D335" s="41">
        <f>D336+D337</f>
        <v>739</v>
      </c>
      <c r="E335" s="41">
        <f t="shared" ref="E335:F335" si="139">E336+E337</f>
        <v>739</v>
      </c>
      <c r="F335" s="41">
        <f t="shared" si="139"/>
        <v>820.8</v>
      </c>
    </row>
    <row r="336" spans="1:6" ht="25.5" hidden="1">
      <c r="A336" s="4" t="s">
        <v>49</v>
      </c>
      <c r="B336" s="5" t="s">
        <v>283</v>
      </c>
      <c r="C336" s="6" t="s">
        <v>50</v>
      </c>
      <c r="D336" s="41">
        <v>645.1</v>
      </c>
      <c r="E336" s="49">
        <v>645.1</v>
      </c>
      <c r="F336" s="41">
        <v>645.1</v>
      </c>
    </row>
    <row r="337" spans="1:6" ht="25.5">
      <c r="A337" s="4" t="s">
        <v>25</v>
      </c>
      <c r="B337" s="5" t="s">
        <v>283</v>
      </c>
      <c r="C337" s="6" t="s">
        <v>26</v>
      </c>
      <c r="D337" s="41">
        <v>93.9</v>
      </c>
      <c r="E337" s="49">
        <v>93.9</v>
      </c>
      <c r="F337" s="41">
        <v>175.7</v>
      </c>
    </row>
    <row r="338" spans="1:6" ht="38.25" hidden="1">
      <c r="A338" s="12" t="s">
        <v>284</v>
      </c>
      <c r="B338" s="13" t="s">
        <v>285</v>
      </c>
      <c r="C338" s="14"/>
      <c r="D338" s="58">
        <f>D339</f>
        <v>6003.9000000000005</v>
      </c>
      <c r="E338" s="58">
        <f t="shared" ref="E338:F338" si="140">E339</f>
        <v>6003.8</v>
      </c>
      <c r="F338" s="58">
        <f t="shared" si="140"/>
        <v>6003.9000000000005</v>
      </c>
    </row>
    <row r="339" spans="1:6" ht="25.5" hidden="1">
      <c r="A339" s="4" t="s">
        <v>286</v>
      </c>
      <c r="B339" s="5" t="s">
        <v>287</v>
      </c>
      <c r="C339" s="6"/>
      <c r="D339" s="59">
        <f>D340+D341</f>
        <v>6003.9000000000005</v>
      </c>
      <c r="E339" s="59">
        <f t="shared" ref="E339:F339" si="141">E340+E341</f>
        <v>6003.8</v>
      </c>
      <c r="F339" s="59">
        <f t="shared" si="141"/>
        <v>6003.9000000000005</v>
      </c>
    </row>
    <row r="340" spans="1:6" ht="25.5" hidden="1">
      <c r="A340" s="4" t="s">
        <v>49</v>
      </c>
      <c r="B340" s="5" t="s">
        <v>287</v>
      </c>
      <c r="C340" s="6" t="s">
        <v>50</v>
      </c>
      <c r="D340" s="26">
        <v>4940.1000000000004</v>
      </c>
      <c r="E340" s="61">
        <v>4940</v>
      </c>
      <c r="F340" s="26">
        <v>4940.1000000000004</v>
      </c>
    </row>
    <row r="341" spans="1:6" ht="25.5" hidden="1">
      <c r="A341" s="4" t="s">
        <v>25</v>
      </c>
      <c r="B341" s="5" t="s">
        <v>287</v>
      </c>
      <c r="C341" s="6" t="s">
        <v>26</v>
      </c>
      <c r="D341" s="26">
        <v>1063.8</v>
      </c>
      <c r="E341" s="61">
        <v>1063.8</v>
      </c>
      <c r="F341" s="26">
        <v>1063.8</v>
      </c>
    </row>
    <row r="342" spans="1:6">
      <c r="A342" s="12" t="s">
        <v>288</v>
      </c>
      <c r="B342" s="13" t="s">
        <v>289</v>
      </c>
      <c r="C342" s="14"/>
      <c r="D342" s="27">
        <f>D343+D345+D347+D349</f>
        <v>4230.2</v>
      </c>
      <c r="E342" s="27">
        <f t="shared" ref="E342:F342" si="142">E343+E345+E347+E349</f>
        <v>4230.2</v>
      </c>
      <c r="F342" s="27">
        <f t="shared" si="142"/>
        <v>4199.2</v>
      </c>
    </row>
    <row r="343" spans="1:6">
      <c r="A343" s="4" t="s">
        <v>290</v>
      </c>
      <c r="B343" s="5" t="s">
        <v>291</v>
      </c>
      <c r="C343" s="6"/>
      <c r="D343" s="26">
        <f>D344</f>
        <v>130</v>
      </c>
      <c r="E343" s="26">
        <f t="shared" ref="E343:F343" si="143">E344</f>
        <v>130</v>
      </c>
      <c r="F343" s="26">
        <f t="shared" si="143"/>
        <v>99</v>
      </c>
    </row>
    <row r="344" spans="1:6">
      <c r="A344" s="4" t="s">
        <v>11</v>
      </c>
      <c r="B344" s="5" t="s">
        <v>291</v>
      </c>
      <c r="C344" s="6" t="s">
        <v>12</v>
      </c>
      <c r="D344" s="26">
        <v>130</v>
      </c>
      <c r="E344" s="61">
        <v>130</v>
      </c>
      <c r="F344" s="26">
        <v>99</v>
      </c>
    </row>
    <row r="345" spans="1:6" ht="25.5" hidden="1">
      <c r="A345" s="32" t="s">
        <v>412</v>
      </c>
      <c r="B345" s="33" t="s">
        <v>413</v>
      </c>
      <c r="C345" s="33"/>
      <c r="D345" s="26">
        <f>D346</f>
        <v>552</v>
      </c>
      <c r="E345" s="26">
        <f t="shared" ref="E345:F345" si="144">E346</f>
        <v>552</v>
      </c>
      <c r="F345" s="26">
        <f t="shared" si="144"/>
        <v>552</v>
      </c>
    </row>
    <row r="346" spans="1:6" hidden="1">
      <c r="A346" s="32" t="s">
        <v>411</v>
      </c>
      <c r="B346" s="33" t="s">
        <v>413</v>
      </c>
      <c r="C346" s="33" t="s">
        <v>12</v>
      </c>
      <c r="D346" s="26">
        <v>552</v>
      </c>
      <c r="E346" s="61">
        <v>552</v>
      </c>
      <c r="F346" s="26">
        <v>552</v>
      </c>
    </row>
    <row r="347" spans="1:6" ht="25.5" hidden="1">
      <c r="A347" s="4" t="s">
        <v>292</v>
      </c>
      <c r="B347" s="5" t="s">
        <v>293</v>
      </c>
      <c r="C347" s="6"/>
      <c r="D347" s="28">
        <f>D348</f>
        <v>3264.5</v>
      </c>
      <c r="E347" s="28">
        <f t="shared" ref="E347:F347" si="145">E348</f>
        <v>3264.5</v>
      </c>
      <c r="F347" s="28">
        <f t="shared" si="145"/>
        <v>3264.5</v>
      </c>
    </row>
    <row r="348" spans="1:6" hidden="1">
      <c r="A348" s="4" t="s">
        <v>11</v>
      </c>
      <c r="B348" s="5" t="s">
        <v>293</v>
      </c>
      <c r="C348" s="6" t="s">
        <v>12</v>
      </c>
      <c r="D348" s="29">
        <v>3264.5</v>
      </c>
      <c r="E348" s="49">
        <v>3264.5</v>
      </c>
      <c r="F348" s="29">
        <v>3264.5</v>
      </c>
    </row>
    <row r="349" spans="1:6" ht="25.5" hidden="1">
      <c r="A349" s="4" t="s">
        <v>19</v>
      </c>
      <c r="B349" s="5" t="s">
        <v>294</v>
      </c>
      <c r="C349" s="6"/>
      <c r="D349" s="29">
        <f>D350</f>
        <v>283.7</v>
      </c>
      <c r="E349" s="29">
        <f t="shared" ref="E349:F349" si="146">E350</f>
        <v>283.7</v>
      </c>
      <c r="F349" s="29">
        <f t="shared" si="146"/>
        <v>283.7</v>
      </c>
    </row>
    <row r="350" spans="1:6" hidden="1">
      <c r="A350" s="4" t="s">
        <v>11</v>
      </c>
      <c r="B350" s="5" t="s">
        <v>294</v>
      </c>
      <c r="C350" s="6" t="s">
        <v>12</v>
      </c>
      <c r="D350" s="29">
        <v>283.7</v>
      </c>
      <c r="E350" s="49">
        <v>283.7</v>
      </c>
      <c r="F350" s="29">
        <v>283.7</v>
      </c>
    </row>
    <row r="351" spans="1:6" ht="38.25">
      <c r="A351" s="15" t="s">
        <v>295</v>
      </c>
      <c r="B351" s="14" t="s">
        <v>296</v>
      </c>
      <c r="C351" s="14"/>
      <c r="D351" s="37">
        <f>D352</f>
        <v>5214.1625000000004</v>
      </c>
      <c r="E351" s="37">
        <f t="shared" ref="E351:F351" si="147">E352</f>
        <v>5214.1625000000004</v>
      </c>
      <c r="F351" s="37">
        <f t="shared" si="147"/>
        <v>5212.4624999999996</v>
      </c>
    </row>
    <row r="352" spans="1:6" ht="38.25">
      <c r="A352" s="15" t="s">
        <v>297</v>
      </c>
      <c r="B352" s="14" t="s">
        <v>298</v>
      </c>
      <c r="C352" s="14"/>
      <c r="D352" s="37">
        <f>D353+D355+D357+D359+D361+D363+D367</f>
        <v>5214.1625000000004</v>
      </c>
      <c r="E352" s="37">
        <f t="shared" ref="E352:F352" si="148">E353+E355+E357+E359+E361+E363+E367</f>
        <v>5214.1625000000004</v>
      </c>
      <c r="F352" s="37">
        <f t="shared" si="148"/>
        <v>5212.4624999999996</v>
      </c>
    </row>
    <row r="353" spans="1:6" ht="18" customHeight="1">
      <c r="A353" s="8" t="s">
        <v>299</v>
      </c>
      <c r="B353" s="6" t="s">
        <v>300</v>
      </c>
      <c r="C353" s="6"/>
      <c r="D353" s="38">
        <f>D354</f>
        <v>100</v>
      </c>
      <c r="E353" s="38">
        <f t="shared" ref="E353:F353" si="149">E354</f>
        <v>100</v>
      </c>
      <c r="F353" s="38">
        <f t="shared" si="149"/>
        <v>88.3</v>
      </c>
    </row>
    <row r="354" spans="1:6">
      <c r="A354" s="8" t="s">
        <v>253</v>
      </c>
      <c r="B354" s="6" t="s">
        <v>300</v>
      </c>
      <c r="C354" s="6" t="s">
        <v>254</v>
      </c>
      <c r="D354" s="38">
        <v>100</v>
      </c>
      <c r="E354" s="38">
        <v>100</v>
      </c>
      <c r="F354" s="17">
        <v>88.3</v>
      </c>
    </row>
    <row r="355" spans="1:6">
      <c r="A355" s="24" t="s">
        <v>266</v>
      </c>
      <c r="B355" s="23" t="s">
        <v>432</v>
      </c>
      <c r="C355" s="23"/>
      <c r="D355" s="38">
        <f>D356</f>
        <v>0</v>
      </c>
      <c r="E355" s="38">
        <f t="shared" ref="E355:F355" si="150">E356</f>
        <v>0</v>
      </c>
      <c r="F355" s="38">
        <f t="shared" si="150"/>
        <v>10</v>
      </c>
    </row>
    <row r="356" spans="1:6" ht="25.5">
      <c r="A356" s="24" t="s">
        <v>395</v>
      </c>
      <c r="B356" s="23" t="s">
        <v>432</v>
      </c>
      <c r="C356" s="23" t="s">
        <v>26</v>
      </c>
      <c r="D356" s="38">
        <v>0</v>
      </c>
      <c r="E356" s="38">
        <v>0</v>
      </c>
      <c r="F356" s="17">
        <v>10</v>
      </c>
    </row>
    <row r="357" spans="1:6" ht="25.5" hidden="1">
      <c r="A357" s="24" t="s">
        <v>399</v>
      </c>
      <c r="B357" s="23" t="s">
        <v>400</v>
      </c>
      <c r="C357" s="23"/>
      <c r="D357" s="38">
        <f>D358</f>
        <v>172.86250000000001</v>
      </c>
      <c r="E357" s="38">
        <f t="shared" ref="E357:F357" si="151">E358</f>
        <v>172.86250000000001</v>
      </c>
      <c r="F357" s="38">
        <f t="shared" si="151"/>
        <v>172.86250000000001</v>
      </c>
    </row>
    <row r="358" spans="1:6" hidden="1">
      <c r="A358" s="24" t="s">
        <v>390</v>
      </c>
      <c r="B358" s="23" t="s">
        <v>400</v>
      </c>
      <c r="C358" s="23" t="s">
        <v>254</v>
      </c>
      <c r="D358" s="38">
        <v>172.86250000000001</v>
      </c>
      <c r="E358" s="38">
        <v>172.86250000000001</v>
      </c>
      <c r="F358" s="17">
        <v>172.86250000000001</v>
      </c>
    </row>
    <row r="359" spans="1:6" hidden="1">
      <c r="A359" s="4" t="s">
        <v>301</v>
      </c>
      <c r="B359" s="5" t="s">
        <v>302</v>
      </c>
      <c r="C359" s="6"/>
      <c r="D359" s="38">
        <f>D360</f>
        <v>800</v>
      </c>
      <c r="E359" s="38">
        <f t="shared" ref="E359:F359" si="152">E360</f>
        <v>800</v>
      </c>
      <c r="F359" s="38">
        <f t="shared" si="152"/>
        <v>800</v>
      </c>
    </row>
    <row r="360" spans="1:6" ht="25.5" hidden="1">
      <c r="A360" s="4" t="s">
        <v>25</v>
      </c>
      <c r="B360" s="5" t="s">
        <v>302</v>
      </c>
      <c r="C360" s="6" t="s">
        <v>26</v>
      </c>
      <c r="D360" s="38">
        <v>800</v>
      </c>
      <c r="E360" s="38">
        <v>800</v>
      </c>
      <c r="F360" s="17">
        <v>800</v>
      </c>
    </row>
    <row r="361" spans="1:6" ht="25.5" hidden="1">
      <c r="A361" s="24" t="s">
        <v>401</v>
      </c>
      <c r="B361" s="23" t="s">
        <v>402</v>
      </c>
      <c r="C361" s="23"/>
      <c r="D361" s="38">
        <f>D362</f>
        <v>500</v>
      </c>
      <c r="E361" s="38">
        <f t="shared" ref="E361:F361" si="153">E362</f>
        <v>500</v>
      </c>
      <c r="F361" s="38">
        <f t="shared" si="153"/>
        <v>500</v>
      </c>
    </row>
    <row r="362" spans="1:6" ht="25.5" hidden="1">
      <c r="A362" s="24" t="s">
        <v>395</v>
      </c>
      <c r="B362" s="23" t="s">
        <v>402</v>
      </c>
      <c r="C362" s="23" t="s">
        <v>26</v>
      </c>
      <c r="D362" s="38">
        <v>500</v>
      </c>
      <c r="E362" s="38">
        <v>500</v>
      </c>
      <c r="F362" s="17">
        <v>500</v>
      </c>
    </row>
    <row r="363" spans="1:6">
      <c r="A363" s="4" t="s">
        <v>105</v>
      </c>
      <c r="B363" s="5" t="s">
        <v>303</v>
      </c>
      <c r="C363" s="6"/>
      <c r="D363" s="38">
        <f>D364+D365+D366</f>
        <v>3620.8</v>
      </c>
      <c r="E363" s="38">
        <f t="shared" ref="E363:F363" si="154">E364+E365+E366</f>
        <v>3620.8</v>
      </c>
      <c r="F363" s="38">
        <f t="shared" si="154"/>
        <v>3620.8</v>
      </c>
    </row>
    <row r="364" spans="1:6" ht="25.5" hidden="1">
      <c r="A364" s="4" t="s">
        <v>49</v>
      </c>
      <c r="B364" s="5" t="s">
        <v>303</v>
      </c>
      <c r="C364" s="6" t="s">
        <v>50</v>
      </c>
      <c r="D364" s="38">
        <v>3390</v>
      </c>
      <c r="E364" s="38">
        <v>3390</v>
      </c>
      <c r="F364" s="17">
        <v>3390</v>
      </c>
    </row>
    <row r="365" spans="1:6" ht="25.5">
      <c r="A365" s="4" t="s">
        <v>25</v>
      </c>
      <c r="B365" s="5" t="s">
        <v>303</v>
      </c>
      <c r="C365" s="6" t="s">
        <v>26</v>
      </c>
      <c r="D365" s="38">
        <v>225.8</v>
      </c>
      <c r="E365" s="38">
        <v>225.8</v>
      </c>
      <c r="F365" s="17">
        <v>216.8</v>
      </c>
    </row>
    <row r="366" spans="1:6">
      <c r="A366" s="4" t="s">
        <v>21</v>
      </c>
      <c r="B366" s="5" t="s">
        <v>303</v>
      </c>
      <c r="C366" s="6" t="s">
        <v>22</v>
      </c>
      <c r="D366" s="38">
        <v>5</v>
      </c>
      <c r="E366" s="38">
        <v>5</v>
      </c>
      <c r="F366" s="17">
        <v>14</v>
      </c>
    </row>
    <row r="367" spans="1:6" hidden="1">
      <c r="A367" s="4" t="s">
        <v>304</v>
      </c>
      <c r="B367" s="5" t="s">
        <v>305</v>
      </c>
      <c r="C367" s="6"/>
      <c r="D367" s="38">
        <f>D368</f>
        <v>20.5</v>
      </c>
      <c r="E367" s="38">
        <f t="shared" ref="E367:F367" si="155">E368</f>
        <v>20.5</v>
      </c>
      <c r="F367" s="38">
        <f t="shared" si="155"/>
        <v>20.5</v>
      </c>
    </row>
    <row r="368" spans="1:6" ht="25.5" hidden="1">
      <c r="A368" s="4" t="s">
        <v>25</v>
      </c>
      <c r="B368" s="5" t="s">
        <v>305</v>
      </c>
      <c r="C368" s="6" t="s">
        <v>26</v>
      </c>
      <c r="D368" s="39">
        <v>20.5</v>
      </c>
      <c r="E368" s="39">
        <v>20.5</v>
      </c>
      <c r="F368" s="17">
        <v>20.5</v>
      </c>
    </row>
    <row r="369" spans="1:6" ht="51.75" hidden="1" customHeight="1">
      <c r="A369" s="12" t="s">
        <v>306</v>
      </c>
      <c r="B369" s="13" t="s">
        <v>307</v>
      </c>
      <c r="C369" s="19"/>
      <c r="D369" s="21">
        <f>D370</f>
        <v>764</v>
      </c>
      <c r="E369" s="21">
        <f t="shared" ref="E369:F369" si="156">E370</f>
        <v>764</v>
      </c>
      <c r="F369" s="21">
        <f t="shared" si="156"/>
        <v>764</v>
      </c>
    </row>
    <row r="370" spans="1:6" ht="51" hidden="1">
      <c r="A370" s="12" t="s">
        <v>308</v>
      </c>
      <c r="B370" s="13" t="s">
        <v>309</v>
      </c>
      <c r="C370" s="19"/>
      <c r="D370" s="21">
        <f>D371</f>
        <v>764</v>
      </c>
      <c r="E370" s="21">
        <f t="shared" ref="E370:F370" si="157">E371</f>
        <v>764</v>
      </c>
      <c r="F370" s="21">
        <f t="shared" si="157"/>
        <v>764</v>
      </c>
    </row>
    <row r="371" spans="1:6" ht="39.75" hidden="1" customHeight="1">
      <c r="A371" s="4" t="s">
        <v>310</v>
      </c>
      <c r="B371" s="5" t="s">
        <v>311</v>
      </c>
      <c r="C371" s="20"/>
      <c r="D371" s="22">
        <f>D372</f>
        <v>764</v>
      </c>
      <c r="E371" s="22">
        <f t="shared" ref="E371:F371" si="158">E372</f>
        <v>764</v>
      </c>
      <c r="F371" s="22">
        <f t="shared" si="158"/>
        <v>764</v>
      </c>
    </row>
    <row r="372" spans="1:6" ht="38.25" hidden="1">
      <c r="A372" s="4" t="s">
        <v>312</v>
      </c>
      <c r="B372" s="5" t="s">
        <v>311</v>
      </c>
      <c r="C372" s="20" t="s">
        <v>313</v>
      </c>
      <c r="D372" s="22">
        <v>764</v>
      </c>
      <c r="E372" s="57">
        <v>764</v>
      </c>
      <c r="F372" s="22">
        <v>764</v>
      </c>
    </row>
    <row r="373" spans="1:6" ht="27.75" hidden="1" customHeight="1">
      <c r="A373" s="12" t="s">
        <v>314</v>
      </c>
      <c r="B373" s="13" t="s">
        <v>315</v>
      </c>
      <c r="C373" s="14"/>
      <c r="D373" s="35">
        <f>D374+D376</f>
        <v>36</v>
      </c>
      <c r="E373" s="35">
        <f t="shared" ref="E373:F373" si="159">E374+E376</f>
        <v>36</v>
      </c>
      <c r="F373" s="35">
        <f t="shared" si="159"/>
        <v>36</v>
      </c>
    </row>
    <row r="374" spans="1:6" ht="25.5" hidden="1">
      <c r="A374" s="4" t="s">
        <v>316</v>
      </c>
      <c r="B374" s="5" t="s">
        <v>317</v>
      </c>
      <c r="C374" s="6"/>
      <c r="D374" s="29">
        <f>D375</f>
        <v>26</v>
      </c>
      <c r="E374" s="29">
        <f t="shared" ref="E374:F374" si="160">E375</f>
        <v>26</v>
      </c>
      <c r="F374" s="29">
        <f t="shared" si="160"/>
        <v>26</v>
      </c>
    </row>
    <row r="375" spans="1:6" ht="25.5" hidden="1">
      <c r="A375" s="4" t="s">
        <v>25</v>
      </c>
      <c r="B375" s="5" t="s">
        <v>317</v>
      </c>
      <c r="C375" s="6" t="s">
        <v>26</v>
      </c>
      <c r="D375" s="29">
        <v>26</v>
      </c>
      <c r="E375" s="49">
        <v>26</v>
      </c>
      <c r="F375" s="29">
        <v>26</v>
      </c>
    </row>
    <row r="376" spans="1:6" ht="25.5" hidden="1">
      <c r="A376" s="4" t="s">
        <v>318</v>
      </c>
      <c r="B376" s="5" t="s">
        <v>319</v>
      </c>
      <c r="C376" s="6"/>
      <c r="D376" s="29">
        <f>D377</f>
        <v>10</v>
      </c>
      <c r="E376" s="29">
        <f t="shared" ref="E376:F376" si="161">E377</f>
        <v>10</v>
      </c>
      <c r="F376" s="29">
        <f t="shared" si="161"/>
        <v>10</v>
      </c>
    </row>
    <row r="377" spans="1:6" ht="25.5" hidden="1">
      <c r="A377" s="4" t="s">
        <v>25</v>
      </c>
      <c r="B377" s="5" t="s">
        <v>319</v>
      </c>
      <c r="C377" s="6" t="s">
        <v>26</v>
      </c>
      <c r="D377" s="29">
        <v>10</v>
      </c>
      <c r="E377" s="49">
        <v>10</v>
      </c>
      <c r="F377" s="29">
        <v>10</v>
      </c>
    </row>
    <row r="378" spans="1:6" ht="25.5" hidden="1">
      <c r="A378" s="12" t="s">
        <v>320</v>
      </c>
      <c r="B378" s="13" t="s">
        <v>321</v>
      </c>
      <c r="C378" s="14"/>
      <c r="D378" s="36">
        <f>D379+D386</f>
        <v>8736.2000000000007</v>
      </c>
      <c r="E378" s="36">
        <f t="shared" ref="E378:F378" si="162">E379+E386</f>
        <v>8736.2000000000007</v>
      </c>
      <c r="F378" s="36">
        <f t="shared" si="162"/>
        <v>8736.2000000000007</v>
      </c>
    </row>
    <row r="379" spans="1:6" ht="25.5" hidden="1">
      <c r="A379" s="12" t="s">
        <v>322</v>
      </c>
      <c r="B379" s="13" t="s">
        <v>323</v>
      </c>
      <c r="C379" s="14"/>
      <c r="D379" s="36">
        <f>D380+D382</f>
        <v>8617</v>
      </c>
      <c r="E379" s="36">
        <f t="shared" ref="E379:F379" si="163">E380+E382</f>
        <v>8617</v>
      </c>
      <c r="F379" s="36">
        <f t="shared" si="163"/>
        <v>8617</v>
      </c>
    </row>
    <row r="380" spans="1:6" ht="25.5" hidden="1">
      <c r="A380" s="4" t="s">
        <v>324</v>
      </c>
      <c r="B380" s="5" t="s">
        <v>325</v>
      </c>
      <c r="C380" s="6"/>
      <c r="D380" s="29">
        <f>D381</f>
        <v>130</v>
      </c>
      <c r="E380" s="29">
        <f t="shared" ref="E380:F380" si="164">E381</f>
        <v>130</v>
      </c>
      <c r="F380" s="29">
        <f t="shared" si="164"/>
        <v>130</v>
      </c>
    </row>
    <row r="381" spans="1:6" hidden="1">
      <c r="A381" s="4" t="s">
        <v>326</v>
      </c>
      <c r="B381" s="5" t="s">
        <v>325</v>
      </c>
      <c r="C381" s="6" t="s">
        <v>327</v>
      </c>
      <c r="D381" s="29">
        <v>130</v>
      </c>
      <c r="E381" s="49">
        <v>130</v>
      </c>
      <c r="F381" s="29">
        <v>130</v>
      </c>
    </row>
    <row r="382" spans="1:6" hidden="1">
      <c r="A382" s="4" t="s">
        <v>105</v>
      </c>
      <c r="B382" s="5" t="s">
        <v>328</v>
      </c>
      <c r="C382" s="6"/>
      <c r="D382" s="29">
        <f>D383+D384+D385</f>
        <v>8487</v>
      </c>
      <c r="E382" s="29">
        <f t="shared" ref="E382:F382" si="165">E383+E384+E385</f>
        <v>8487</v>
      </c>
      <c r="F382" s="29">
        <f t="shared" si="165"/>
        <v>8487</v>
      </c>
    </row>
    <row r="383" spans="1:6" ht="25.5" hidden="1">
      <c r="A383" s="4" t="s">
        <v>49</v>
      </c>
      <c r="B383" s="5" t="s">
        <v>328</v>
      </c>
      <c r="C383" s="6" t="s">
        <v>50</v>
      </c>
      <c r="D383" s="29">
        <v>8214.4</v>
      </c>
      <c r="E383" s="49">
        <v>8214.4</v>
      </c>
      <c r="F383" s="29">
        <v>8214.4</v>
      </c>
    </row>
    <row r="384" spans="1:6" ht="25.5" hidden="1">
      <c r="A384" s="4" t="s">
        <v>25</v>
      </c>
      <c r="B384" s="5" t="s">
        <v>328</v>
      </c>
      <c r="C384" s="6" t="s">
        <v>26</v>
      </c>
      <c r="D384" s="29">
        <v>266.60000000000002</v>
      </c>
      <c r="E384" s="49">
        <v>266.60000000000002</v>
      </c>
      <c r="F384" s="29">
        <v>266.60000000000002</v>
      </c>
    </row>
    <row r="385" spans="1:6" hidden="1">
      <c r="A385" s="4" t="s">
        <v>21</v>
      </c>
      <c r="B385" s="5" t="s">
        <v>328</v>
      </c>
      <c r="C385" s="6" t="s">
        <v>22</v>
      </c>
      <c r="D385" s="29">
        <v>6</v>
      </c>
      <c r="E385" s="49">
        <v>6</v>
      </c>
      <c r="F385" s="29">
        <v>6</v>
      </c>
    </row>
    <row r="386" spans="1:6" ht="25.5" hidden="1">
      <c r="A386" s="12" t="s">
        <v>417</v>
      </c>
      <c r="B386" s="13" t="s">
        <v>329</v>
      </c>
      <c r="C386" s="14"/>
      <c r="D386" s="36">
        <f>D387+D389+D391+D393+D395</f>
        <v>119.2</v>
      </c>
      <c r="E386" s="36">
        <f t="shared" ref="E386:F386" si="166">E387+E389+E391+E393+E395</f>
        <v>119.2</v>
      </c>
      <c r="F386" s="36">
        <f t="shared" si="166"/>
        <v>119.2</v>
      </c>
    </row>
    <row r="387" spans="1:6" ht="25.5" hidden="1">
      <c r="A387" s="4" t="s">
        <v>330</v>
      </c>
      <c r="B387" s="5" t="s">
        <v>331</v>
      </c>
      <c r="C387" s="6"/>
      <c r="D387" s="29">
        <f>D388</f>
        <v>40</v>
      </c>
      <c r="E387" s="29">
        <f t="shared" ref="E387:F387" si="167">E388</f>
        <v>40</v>
      </c>
      <c r="F387" s="29">
        <f t="shared" si="167"/>
        <v>40</v>
      </c>
    </row>
    <row r="388" spans="1:6" ht="25.5" hidden="1">
      <c r="A388" s="4" t="s">
        <v>25</v>
      </c>
      <c r="B388" s="5" t="s">
        <v>331</v>
      </c>
      <c r="C388" s="6" t="s">
        <v>26</v>
      </c>
      <c r="D388" s="29">
        <v>40</v>
      </c>
      <c r="E388" s="49">
        <v>40</v>
      </c>
      <c r="F388" s="29">
        <v>40</v>
      </c>
    </row>
    <row r="389" spans="1:6" ht="38.25" hidden="1">
      <c r="A389" s="4" t="s">
        <v>332</v>
      </c>
      <c r="B389" s="5" t="s">
        <v>333</v>
      </c>
      <c r="C389" s="6"/>
      <c r="D389" s="29">
        <f>D390</f>
        <v>34</v>
      </c>
      <c r="E389" s="29">
        <f t="shared" ref="E389:F389" si="168">E390</f>
        <v>34</v>
      </c>
      <c r="F389" s="29">
        <f t="shared" si="168"/>
        <v>34</v>
      </c>
    </row>
    <row r="390" spans="1:6" ht="25.5" hidden="1">
      <c r="A390" s="4" t="s">
        <v>25</v>
      </c>
      <c r="B390" s="5" t="s">
        <v>333</v>
      </c>
      <c r="C390" s="6" t="s">
        <v>26</v>
      </c>
      <c r="D390" s="29">
        <v>34</v>
      </c>
      <c r="E390" s="49">
        <v>34</v>
      </c>
      <c r="F390" s="29">
        <v>34</v>
      </c>
    </row>
    <row r="391" spans="1:6" ht="25.5" hidden="1">
      <c r="A391" s="4" t="s">
        <v>334</v>
      </c>
      <c r="B391" s="5" t="s">
        <v>335</v>
      </c>
      <c r="C391" s="6"/>
      <c r="D391" s="29">
        <f>D392</f>
        <v>39.200000000000003</v>
      </c>
      <c r="E391" s="29">
        <f t="shared" ref="E391:F391" si="169">E392</f>
        <v>39.200000000000003</v>
      </c>
      <c r="F391" s="29">
        <f t="shared" si="169"/>
        <v>39.200000000000003</v>
      </c>
    </row>
    <row r="392" spans="1:6" ht="25.5" hidden="1">
      <c r="A392" s="4" t="s">
        <v>25</v>
      </c>
      <c r="B392" s="5" t="s">
        <v>335</v>
      </c>
      <c r="C392" s="6" t="s">
        <v>26</v>
      </c>
      <c r="D392" s="29">
        <v>39.200000000000003</v>
      </c>
      <c r="E392" s="49">
        <v>39.200000000000003</v>
      </c>
      <c r="F392" s="29">
        <v>39.200000000000003</v>
      </c>
    </row>
    <row r="393" spans="1:6" ht="26.25" hidden="1" customHeight="1">
      <c r="A393" s="4" t="s">
        <v>336</v>
      </c>
      <c r="B393" s="5" t="s">
        <v>337</v>
      </c>
      <c r="C393" s="6"/>
      <c r="D393" s="29">
        <f>D394</f>
        <v>3</v>
      </c>
      <c r="E393" s="29">
        <f t="shared" ref="E393:F393" si="170">E394</f>
        <v>3</v>
      </c>
      <c r="F393" s="29">
        <f t="shared" si="170"/>
        <v>3</v>
      </c>
    </row>
    <row r="394" spans="1:6" ht="25.5" hidden="1">
      <c r="A394" s="4" t="s">
        <v>25</v>
      </c>
      <c r="B394" s="5" t="s">
        <v>337</v>
      </c>
      <c r="C394" s="6" t="s">
        <v>26</v>
      </c>
      <c r="D394" s="29">
        <v>3</v>
      </c>
      <c r="E394" s="49">
        <v>3</v>
      </c>
      <c r="F394" s="29">
        <v>3</v>
      </c>
    </row>
    <row r="395" spans="1:6" ht="38.25" hidden="1">
      <c r="A395" s="4" t="s">
        <v>338</v>
      </c>
      <c r="B395" s="5" t="s">
        <v>339</v>
      </c>
      <c r="C395" s="6"/>
      <c r="D395" s="29">
        <f>D396</f>
        <v>3</v>
      </c>
      <c r="E395" s="29">
        <f t="shared" ref="E395:F395" si="171">E396</f>
        <v>3</v>
      </c>
      <c r="F395" s="29">
        <f t="shared" si="171"/>
        <v>3</v>
      </c>
    </row>
    <row r="396" spans="1:6" ht="25.5" hidden="1">
      <c r="A396" s="4" t="s">
        <v>25</v>
      </c>
      <c r="B396" s="5" t="s">
        <v>339</v>
      </c>
      <c r="C396" s="6" t="s">
        <v>26</v>
      </c>
      <c r="D396" s="29">
        <v>3</v>
      </c>
      <c r="E396" s="49">
        <v>3</v>
      </c>
      <c r="F396" s="29">
        <v>3</v>
      </c>
    </row>
    <row r="397" spans="1:6" ht="25.5">
      <c r="A397" s="12" t="s">
        <v>340</v>
      </c>
      <c r="B397" s="13" t="s">
        <v>341</v>
      </c>
      <c r="C397" s="14"/>
      <c r="D397" s="43">
        <f>D398+D400+D403+D405+D407+D409+D411+D413</f>
        <v>12739.8</v>
      </c>
      <c r="E397" s="43">
        <f t="shared" ref="E397:F397" si="172">E398+E400+E403+E405+E407+E409+E411+E413</f>
        <v>12739.8</v>
      </c>
      <c r="F397" s="43">
        <f t="shared" si="172"/>
        <v>13879.8</v>
      </c>
    </row>
    <row r="398" spans="1:6" ht="38.25">
      <c r="A398" s="24" t="s">
        <v>433</v>
      </c>
      <c r="B398" s="23" t="s">
        <v>434</v>
      </c>
      <c r="C398" s="23"/>
      <c r="D398" s="44">
        <f>D399</f>
        <v>0</v>
      </c>
      <c r="E398" s="44">
        <f t="shared" ref="E398:F398" si="173">E399</f>
        <v>0</v>
      </c>
      <c r="F398" s="44">
        <f t="shared" si="173"/>
        <v>1140</v>
      </c>
    </row>
    <row r="399" spans="1:6" ht="25.5">
      <c r="A399" s="24" t="s">
        <v>395</v>
      </c>
      <c r="B399" s="23" t="s">
        <v>434</v>
      </c>
      <c r="C399" s="23" t="s">
        <v>26</v>
      </c>
      <c r="D399" s="44">
        <v>0</v>
      </c>
      <c r="E399" s="44">
        <v>0</v>
      </c>
      <c r="F399" s="17">
        <v>1140</v>
      </c>
    </row>
    <row r="400" spans="1:6">
      <c r="A400" s="4" t="s">
        <v>342</v>
      </c>
      <c r="B400" s="5" t="s">
        <v>343</v>
      </c>
      <c r="C400" s="6"/>
      <c r="D400" s="44">
        <f>D401+D402</f>
        <v>107.8</v>
      </c>
      <c r="E400" s="44">
        <v>107.8</v>
      </c>
      <c r="F400" s="17">
        <f>F401+F402</f>
        <v>107.8</v>
      </c>
    </row>
    <row r="401" spans="1:6" ht="25.5">
      <c r="A401" s="4" t="s">
        <v>25</v>
      </c>
      <c r="B401" s="5" t="s">
        <v>343</v>
      </c>
      <c r="C401" s="6" t="s">
        <v>26</v>
      </c>
      <c r="D401" s="44">
        <v>107.8</v>
      </c>
      <c r="E401" s="44">
        <v>107.8</v>
      </c>
      <c r="F401" s="17">
        <v>72.8</v>
      </c>
    </row>
    <row r="402" spans="1:6">
      <c r="A402" s="24" t="s">
        <v>387</v>
      </c>
      <c r="B402" s="23" t="s">
        <v>343</v>
      </c>
      <c r="C402" s="23" t="s">
        <v>244</v>
      </c>
      <c r="D402" s="44">
        <v>0</v>
      </c>
      <c r="E402" s="44">
        <v>0</v>
      </c>
      <c r="F402" s="17">
        <v>35</v>
      </c>
    </row>
    <row r="403" spans="1:6" hidden="1">
      <c r="A403" s="4" t="s">
        <v>344</v>
      </c>
      <c r="B403" s="5" t="s">
        <v>345</v>
      </c>
      <c r="C403" s="6"/>
      <c r="D403" s="44">
        <f>D404</f>
        <v>613.70000000000005</v>
      </c>
      <c r="E403" s="44">
        <f t="shared" ref="E403:F403" si="174">E404</f>
        <v>613.70000000000005</v>
      </c>
      <c r="F403" s="44">
        <f t="shared" si="174"/>
        <v>613.70000000000005</v>
      </c>
    </row>
    <row r="404" spans="1:6" ht="25.5" hidden="1">
      <c r="A404" s="4" t="s">
        <v>25</v>
      </c>
      <c r="B404" s="5" t="s">
        <v>345</v>
      </c>
      <c r="C404" s="6" t="s">
        <v>26</v>
      </c>
      <c r="D404" s="44">
        <v>613.70000000000005</v>
      </c>
      <c r="E404" s="44">
        <v>613.70000000000005</v>
      </c>
      <c r="F404" s="17">
        <v>613.70000000000005</v>
      </c>
    </row>
    <row r="405" spans="1:6" hidden="1">
      <c r="A405" s="4" t="s">
        <v>344</v>
      </c>
      <c r="B405" s="5" t="s">
        <v>346</v>
      </c>
      <c r="C405" s="6"/>
      <c r="D405" s="44">
        <f>D406</f>
        <v>57</v>
      </c>
      <c r="E405" s="44">
        <f t="shared" ref="E405:F405" si="175">E406</f>
        <v>57</v>
      </c>
      <c r="F405" s="44">
        <f t="shared" si="175"/>
        <v>57</v>
      </c>
    </row>
    <row r="406" spans="1:6" ht="25.5" hidden="1">
      <c r="A406" s="4" t="s">
        <v>25</v>
      </c>
      <c r="B406" s="5" t="s">
        <v>346</v>
      </c>
      <c r="C406" s="6" t="s">
        <v>26</v>
      </c>
      <c r="D406" s="44">
        <v>57</v>
      </c>
      <c r="E406" s="44">
        <v>57</v>
      </c>
      <c r="F406" s="17">
        <v>57</v>
      </c>
    </row>
    <row r="407" spans="1:6" hidden="1">
      <c r="A407" s="4" t="s">
        <v>342</v>
      </c>
      <c r="B407" s="5" t="s">
        <v>347</v>
      </c>
      <c r="C407" s="6"/>
      <c r="D407" s="44">
        <f>D408</f>
        <v>118</v>
      </c>
      <c r="E407" s="44">
        <f t="shared" ref="E407:F407" si="176">E408</f>
        <v>118</v>
      </c>
      <c r="F407" s="44">
        <f t="shared" si="176"/>
        <v>118</v>
      </c>
    </row>
    <row r="408" spans="1:6" ht="25.5" hidden="1">
      <c r="A408" s="4" t="s">
        <v>25</v>
      </c>
      <c r="B408" s="5" t="s">
        <v>347</v>
      </c>
      <c r="C408" s="6" t="s">
        <v>26</v>
      </c>
      <c r="D408" s="44">
        <v>118</v>
      </c>
      <c r="E408" s="44">
        <v>118</v>
      </c>
      <c r="F408" s="17">
        <v>118</v>
      </c>
    </row>
    <row r="409" spans="1:6" hidden="1">
      <c r="A409" s="4" t="s">
        <v>304</v>
      </c>
      <c r="B409" s="5" t="s">
        <v>348</v>
      </c>
      <c r="C409" s="6"/>
      <c r="D409" s="44">
        <f>D410</f>
        <v>418.1</v>
      </c>
      <c r="E409" s="44">
        <f t="shared" ref="E409:F409" si="177">E410</f>
        <v>418.1</v>
      </c>
      <c r="F409" s="44">
        <f t="shared" si="177"/>
        <v>418.1</v>
      </c>
    </row>
    <row r="410" spans="1:6" ht="25.5" hidden="1">
      <c r="A410" s="4" t="s">
        <v>25</v>
      </c>
      <c r="B410" s="5" t="s">
        <v>348</v>
      </c>
      <c r="C410" s="6" t="s">
        <v>26</v>
      </c>
      <c r="D410" s="44">
        <v>418.1</v>
      </c>
      <c r="E410" s="44">
        <v>418.1</v>
      </c>
      <c r="F410" s="17">
        <v>418.1</v>
      </c>
    </row>
    <row r="411" spans="1:6" ht="25.5" hidden="1">
      <c r="A411" s="4" t="s">
        <v>349</v>
      </c>
      <c r="B411" s="5" t="s">
        <v>350</v>
      </c>
      <c r="C411" s="6"/>
      <c r="D411" s="44">
        <f>D412</f>
        <v>3798</v>
      </c>
      <c r="E411" s="44">
        <f t="shared" ref="E411:F411" si="178">E412</f>
        <v>3798</v>
      </c>
      <c r="F411" s="44">
        <f t="shared" si="178"/>
        <v>3798</v>
      </c>
    </row>
    <row r="412" spans="1:6" ht="25.5" hidden="1">
      <c r="A412" s="4" t="s">
        <v>25</v>
      </c>
      <c r="B412" s="5" t="s">
        <v>350</v>
      </c>
      <c r="C412" s="6" t="s">
        <v>26</v>
      </c>
      <c r="D412" s="44">
        <v>3798</v>
      </c>
      <c r="E412" s="44">
        <v>3798</v>
      </c>
      <c r="F412" s="17">
        <v>3798</v>
      </c>
    </row>
    <row r="413" spans="1:6" hidden="1">
      <c r="A413" s="4" t="s">
        <v>105</v>
      </c>
      <c r="B413" s="5" t="s">
        <v>351</v>
      </c>
      <c r="C413" s="6"/>
      <c r="D413" s="44">
        <f>D414+D415+D416</f>
        <v>7627.2</v>
      </c>
      <c r="E413" s="44">
        <f t="shared" ref="E413:F413" si="179">E414+E415+E416</f>
        <v>7627.2</v>
      </c>
      <c r="F413" s="44">
        <f t="shared" si="179"/>
        <v>7627.2</v>
      </c>
    </row>
    <row r="414" spans="1:6" ht="25.5" hidden="1">
      <c r="A414" s="4" t="s">
        <v>49</v>
      </c>
      <c r="B414" s="5" t="s">
        <v>351</v>
      </c>
      <c r="C414" s="6" t="s">
        <v>50</v>
      </c>
      <c r="D414" s="44">
        <v>7110.7</v>
      </c>
      <c r="E414" s="44">
        <v>7110.7</v>
      </c>
      <c r="F414" s="17">
        <v>7110.7</v>
      </c>
    </row>
    <row r="415" spans="1:6" ht="25.5" hidden="1">
      <c r="A415" s="4" t="s">
        <v>25</v>
      </c>
      <c r="B415" s="5" t="s">
        <v>351</v>
      </c>
      <c r="C415" s="6" t="s">
        <v>26</v>
      </c>
      <c r="D415" s="44">
        <v>510.5</v>
      </c>
      <c r="E415" s="44">
        <v>510.5</v>
      </c>
      <c r="F415" s="17">
        <v>510.5</v>
      </c>
    </row>
    <row r="416" spans="1:6" hidden="1">
      <c r="A416" s="4" t="s">
        <v>21</v>
      </c>
      <c r="B416" s="5" t="s">
        <v>351</v>
      </c>
      <c r="C416" s="6" t="s">
        <v>22</v>
      </c>
      <c r="D416" s="44">
        <v>6</v>
      </c>
      <c r="E416" s="44">
        <v>6</v>
      </c>
      <c r="F416" s="17">
        <v>6</v>
      </c>
    </row>
    <row r="417" spans="1:6" ht="38.25">
      <c r="A417" s="16" t="s">
        <v>379</v>
      </c>
      <c r="B417" s="14" t="s">
        <v>373</v>
      </c>
      <c r="C417" s="14"/>
      <c r="D417" s="43">
        <f>D418+D420+D422+D426+D429+D431+D433</f>
        <v>2417.8922000000002</v>
      </c>
      <c r="E417" s="43">
        <f>E418+E420+E426+E433</f>
        <v>2417.8922000000002</v>
      </c>
      <c r="F417" s="43">
        <f>F418+F420+F422+F424+F426+F429+F431+F433</f>
        <v>29002.3</v>
      </c>
    </row>
    <row r="418" spans="1:6" ht="38.25">
      <c r="A418" s="24" t="s">
        <v>435</v>
      </c>
      <c r="B418" s="23" t="s">
        <v>436</v>
      </c>
      <c r="C418" s="23"/>
      <c r="D418" s="44">
        <f>D419</f>
        <v>0</v>
      </c>
      <c r="E418" s="44">
        <f t="shared" ref="E418:F418" si="180">E419</f>
        <v>0</v>
      </c>
      <c r="F418" s="44">
        <f t="shared" si="180"/>
        <v>1400</v>
      </c>
    </row>
    <row r="419" spans="1:6" ht="25.5">
      <c r="A419" s="24" t="s">
        <v>395</v>
      </c>
      <c r="B419" s="23" t="s">
        <v>436</v>
      </c>
      <c r="C419" s="23" t="s">
        <v>26</v>
      </c>
      <c r="D419" s="44">
        <v>0</v>
      </c>
      <c r="E419" s="44">
        <v>0</v>
      </c>
      <c r="F419" s="17">
        <v>1400</v>
      </c>
    </row>
    <row r="420" spans="1:6" ht="63.75">
      <c r="A420" s="8" t="s">
        <v>376</v>
      </c>
      <c r="B420" s="6" t="s">
        <v>374</v>
      </c>
      <c r="C420" s="6"/>
      <c r="D420" s="44">
        <f>D421</f>
        <v>1400</v>
      </c>
      <c r="E420" s="44">
        <f t="shared" ref="E420:F420" si="181">E421</f>
        <v>1400</v>
      </c>
      <c r="F420" s="44">
        <f t="shared" si="181"/>
        <v>0</v>
      </c>
    </row>
    <row r="421" spans="1:6" ht="25.5">
      <c r="A421" s="8" t="s">
        <v>377</v>
      </c>
      <c r="B421" s="6" t="s">
        <v>374</v>
      </c>
      <c r="C421" s="6" t="s">
        <v>26</v>
      </c>
      <c r="D421" s="44">
        <v>1400</v>
      </c>
      <c r="E421" s="44">
        <v>1400</v>
      </c>
      <c r="F421" s="17">
        <v>0</v>
      </c>
    </row>
    <row r="422" spans="1:6" ht="38.25">
      <c r="A422" s="24" t="s">
        <v>435</v>
      </c>
      <c r="B422" s="23" t="s">
        <v>437</v>
      </c>
      <c r="C422" s="23"/>
      <c r="D422" s="44">
        <f>D423</f>
        <v>0</v>
      </c>
      <c r="E422" s="44">
        <f t="shared" ref="E422:F422" si="182">E423</f>
        <v>0</v>
      </c>
      <c r="F422" s="44">
        <f t="shared" si="182"/>
        <v>13680.4</v>
      </c>
    </row>
    <row r="423" spans="1:6" ht="25.5">
      <c r="A423" s="24" t="s">
        <v>395</v>
      </c>
      <c r="B423" s="23" t="s">
        <v>437</v>
      </c>
      <c r="C423" s="23" t="s">
        <v>26</v>
      </c>
      <c r="D423" s="44">
        <v>0</v>
      </c>
      <c r="E423" s="44">
        <v>0</v>
      </c>
      <c r="F423" s="17">
        <v>13680.4</v>
      </c>
    </row>
    <row r="424" spans="1:6" ht="58.9" customHeight="1">
      <c r="A424" s="24" t="s">
        <v>441</v>
      </c>
      <c r="B424" s="23" t="s">
        <v>442</v>
      </c>
      <c r="C424" s="23"/>
      <c r="D424" s="54">
        <f>D425</f>
        <v>0</v>
      </c>
      <c r="E424" s="54">
        <f t="shared" ref="E424:F424" si="183">E425</f>
        <v>0</v>
      </c>
      <c r="F424" s="54">
        <f t="shared" si="183"/>
        <v>800</v>
      </c>
    </row>
    <row r="425" spans="1:6" ht="25.5">
      <c r="A425" s="24" t="s">
        <v>395</v>
      </c>
      <c r="B425" s="23" t="s">
        <v>442</v>
      </c>
      <c r="C425" s="23" t="s">
        <v>26</v>
      </c>
      <c r="D425" s="54">
        <v>0</v>
      </c>
      <c r="E425" s="54">
        <v>0</v>
      </c>
      <c r="F425" s="17">
        <v>800</v>
      </c>
    </row>
    <row r="426" spans="1:6" ht="63.75" hidden="1">
      <c r="A426" s="9" t="s">
        <v>378</v>
      </c>
      <c r="B426" s="6" t="s">
        <v>375</v>
      </c>
      <c r="C426" s="6"/>
      <c r="D426" s="44">
        <f>D427+D428</f>
        <v>311.89999999999998</v>
      </c>
      <c r="E426" s="44">
        <f t="shared" ref="E426:F426" si="184">E427+E428</f>
        <v>311.89999999999998</v>
      </c>
      <c r="F426" s="44">
        <f t="shared" si="184"/>
        <v>311.89999999999998</v>
      </c>
    </row>
    <row r="427" spans="1:6" hidden="1">
      <c r="A427" s="24" t="s">
        <v>418</v>
      </c>
      <c r="B427" s="46" t="s">
        <v>375</v>
      </c>
      <c r="C427" s="47" t="s">
        <v>254</v>
      </c>
      <c r="D427" s="48">
        <v>200</v>
      </c>
      <c r="E427" s="44">
        <v>200</v>
      </c>
      <c r="F427" s="17">
        <v>200</v>
      </c>
    </row>
    <row r="428" spans="1:6" hidden="1">
      <c r="A428" s="9" t="s">
        <v>11</v>
      </c>
      <c r="B428" s="6" t="s">
        <v>375</v>
      </c>
      <c r="C428" s="6" t="s">
        <v>12</v>
      </c>
      <c r="D428" s="44">
        <v>111.9</v>
      </c>
      <c r="E428" s="44">
        <v>111.9</v>
      </c>
      <c r="F428" s="17">
        <v>111.9</v>
      </c>
    </row>
    <row r="429" spans="1:6" ht="38.25">
      <c r="A429" s="24" t="s">
        <v>435</v>
      </c>
      <c r="B429" s="23" t="s">
        <v>438</v>
      </c>
      <c r="C429" s="23"/>
      <c r="D429" s="44">
        <f>D430</f>
        <v>0</v>
      </c>
      <c r="E429" s="44">
        <f t="shared" ref="E429:F429" si="185">E430</f>
        <v>0</v>
      </c>
      <c r="F429" s="44">
        <f t="shared" si="185"/>
        <v>12000.8</v>
      </c>
    </row>
    <row r="430" spans="1:6">
      <c r="A430" s="24" t="s">
        <v>411</v>
      </c>
      <c r="B430" s="23" t="s">
        <v>438</v>
      </c>
      <c r="C430" s="23" t="s">
        <v>12</v>
      </c>
      <c r="D430" s="44">
        <v>0</v>
      </c>
      <c r="E430" s="44">
        <v>0</v>
      </c>
      <c r="F430" s="17">
        <v>12000.8</v>
      </c>
    </row>
    <row r="431" spans="1:6" ht="25.5">
      <c r="A431" s="24" t="s">
        <v>439</v>
      </c>
      <c r="B431" s="23" t="s">
        <v>440</v>
      </c>
      <c r="C431" s="23"/>
      <c r="D431" s="44">
        <v>0</v>
      </c>
      <c r="E431" s="44">
        <v>0</v>
      </c>
      <c r="F431" s="17">
        <v>103.2</v>
      </c>
    </row>
    <row r="432" spans="1:6" ht="25.5">
      <c r="A432" s="24" t="s">
        <v>395</v>
      </c>
      <c r="B432" s="23" t="s">
        <v>440</v>
      </c>
      <c r="C432" s="23" t="s">
        <v>26</v>
      </c>
      <c r="D432" s="44">
        <v>0</v>
      </c>
      <c r="E432" s="44">
        <v>0</v>
      </c>
      <c r="F432" s="17">
        <v>103.2</v>
      </c>
    </row>
    <row r="433" spans="1:6" ht="38.25" hidden="1">
      <c r="A433" s="24" t="s">
        <v>403</v>
      </c>
      <c r="B433" s="23" t="s">
        <v>404</v>
      </c>
      <c r="C433" s="23"/>
      <c r="D433" s="44">
        <f>D434</f>
        <v>705.99220000000003</v>
      </c>
      <c r="E433" s="44">
        <v>705.99220000000003</v>
      </c>
      <c r="F433" s="17">
        <v>706</v>
      </c>
    </row>
    <row r="434" spans="1:6" ht="25.5" hidden="1">
      <c r="A434" s="24" t="s">
        <v>395</v>
      </c>
      <c r="B434" s="23" t="s">
        <v>404</v>
      </c>
      <c r="C434" s="23" t="s">
        <v>26</v>
      </c>
      <c r="D434" s="45">
        <v>705.99220000000003</v>
      </c>
      <c r="E434" s="45">
        <v>705.99220000000003</v>
      </c>
      <c r="F434" s="17">
        <v>706</v>
      </c>
    </row>
    <row r="435" spans="1:6">
      <c r="A435" s="12" t="s">
        <v>352</v>
      </c>
      <c r="B435" s="13" t="s">
        <v>353</v>
      </c>
      <c r="C435" s="19"/>
      <c r="D435" s="25">
        <f>D436+D438+D440+D442+D446+D449+D451+D455+D457+D460+D464</f>
        <v>10225.400000000001</v>
      </c>
      <c r="E435" s="25">
        <f t="shared" ref="E435" si="186">E436+E438+E440+E442+E446+E449+E451+E455+E457+E460+E464</f>
        <v>10225.400000000001</v>
      </c>
      <c r="F435" s="25">
        <f>F436+F438+F440+F442+F446+F449+F451+F455+F457+F460+F464+F453+F462</f>
        <v>10950.4</v>
      </c>
    </row>
    <row r="436" spans="1:6" ht="25.5">
      <c r="A436" s="32" t="s">
        <v>414</v>
      </c>
      <c r="B436" s="33" t="s">
        <v>415</v>
      </c>
      <c r="C436" s="33"/>
      <c r="D436" s="26">
        <f>D437</f>
        <v>15</v>
      </c>
      <c r="E436" s="26">
        <f t="shared" ref="E436:F436" si="187">E437</f>
        <v>15</v>
      </c>
      <c r="F436" s="26">
        <f t="shared" si="187"/>
        <v>90</v>
      </c>
    </row>
    <row r="437" spans="1:6" ht="25.5">
      <c r="A437" s="32" t="s">
        <v>416</v>
      </c>
      <c r="B437" s="33" t="s">
        <v>415</v>
      </c>
      <c r="C437" s="33" t="s">
        <v>38</v>
      </c>
      <c r="D437" s="26">
        <v>15</v>
      </c>
      <c r="E437" s="26">
        <v>15</v>
      </c>
      <c r="F437" s="26">
        <v>90</v>
      </c>
    </row>
    <row r="438" spans="1:6" ht="38.25" hidden="1">
      <c r="A438" s="4" t="s">
        <v>354</v>
      </c>
      <c r="B438" s="5" t="s">
        <v>355</v>
      </c>
      <c r="C438" s="20"/>
      <c r="D438" s="22">
        <f>D439</f>
        <v>9</v>
      </c>
      <c r="E438" s="22">
        <f t="shared" ref="E438:F438" si="188">E439</f>
        <v>9</v>
      </c>
      <c r="F438" s="22">
        <f t="shared" si="188"/>
        <v>9</v>
      </c>
    </row>
    <row r="439" spans="1:6" ht="25.5" hidden="1">
      <c r="A439" s="4" t="s">
        <v>25</v>
      </c>
      <c r="B439" s="5" t="s">
        <v>355</v>
      </c>
      <c r="C439" s="6" t="s">
        <v>26</v>
      </c>
      <c r="D439" s="28">
        <v>9</v>
      </c>
      <c r="E439" s="55">
        <v>9</v>
      </c>
      <c r="F439" s="28">
        <v>9</v>
      </c>
    </row>
    <row r="440" spans="1:6" ht="51" hidden="1">
      <c r="A440" s="4" t="s">
        <v>380</v>
      </c>
      <c r="B440" s="5" t="s">
        <v>381</v>
      </c>
      <c r="C440" s="6"/>
      <c r="D440" s="29">
        <f>D441</f>
        <v>192</v>
      </c>
      <c r="E440" s="29">
        <f t="shared" ref="E440:F440" si="189">E441</f>
        <v>192</v>
      </c>
      <c r="F440" s="29">
        <f t="shared" si="189"/>
        <v>192</v>
      </c>
    </row>
    <row r="441" spans="1:6" ht="25.5" hidden="1">
      <c r="A441" s="4" t="s">
        <v>25</v>
      </c>
      <c r="B441" s="5" t="s">
        <v>381</v>
      </c>
      <c r="C441" s="6" t="s">
        <v>26</v>
      </c>
      <c r="D441" s="29">
        <v>192</v>
      </c>
      <c r="E441" s="49">
        <v>192</v>
      </c>
      <c r="F441" s="29">
        <v>192</v>
      </c>
    </row>
    <row r="442" spans="1:6">
      <c r="A442" s="4" t="s">
        <v>105</v>
      </c>
      <c r="B442" s="5" t="s">
        <v>356</v>
      </c>
      <c r="C442" s="6"/>
      <c r="D442" s="29">
        <f>D443+D444+D445</f>
        <v>4909.6000000000004</v>
      </c>
      <c r="E442" s="29">
        <f t="shared" ref="E442:F442" si="190">E443+E444+E445</f>
        <v>4909.6000000000004</v>
      </c>
      <c r="F442" s="29">
        <f t="shared" si="190"/>
        <v>4909.5</v>
      </c>
    </row>
    <row r="443" spans="1:6" ht="25.5">
      <c r="A443" s="4" t="s">
        <v>49</v>
      </c>
      <c r="B443" s="5" t="s">
        <v>356</v>
      </c>
      <c r="C443" s="6" t="s">
        <v>50</v>
      </c>
      <c r="D443" s="29">
        <v>4467.6000000000004</v>
      </c>
      <c r="E443" s="49">
        <v>4467.6000000000004</v>
      </c>
      <c r="F443" s="29">
        <v>4467.6000000000004</v>
      </c>
    </row>
    <row r="444" spans="1:6" ht="25.5">
      <c r="A444" s="4" t="s">
        <v>25</v>
      </c>
      <c r="B444" s="5" t="s">
        <v>356</v>
      </c>
      <c r="C444" s="6" t="s">
        <v>26</v>
      </c>
      <c r="D444" s="29">
        <v>430</v>
      </c>
      <c r="E444" s="49">
        <v>430</v>
      </c>
      <c r="F444" s="29">
        <v>430</v>
      </c>
    </row>
    <row r="445" spans="1:6">
      <c r="A445" s="4" t="s">
        <v>21</v>
      </c>
      <c r="B445" s="5" t="s">
        <v>356</v>
      </c>
      <c r="C445" s="6" t="s">
        <v>22</v>
      </c>
      <c r="D445" s="29">
        <v>12</v>
      </c>
      <c r="E445" s="49">
        <v>12</v>
      </c>
      <c r="F445" s="29">
        <v>11.9</v>
      </c>
    </row>
    <row r="446" spans="1:6" ht="25.5" hidden="1">
      <c r="A446" s="4" t="s">
        <v>357</v>
      </c>
      <c r="B446" s="5" t="s">
        <v>358</v>
      </c>
      <c r="C446" s="6"/>
      <c r="D446" s="29">
        <f>D447+D448</f>
        <v>1558</v>
      </c>
      <c r="E446" s="29">
        <f t="shared" ref="E446:F446" si="191">E447+E448</f>
        <v>1558</v>
      </c>
      <c r="F446" s="29">
        <f t="shared" si="191"/>
        <v>1558</v>
      </c>
    </row>
    <row r="447" spans="1:6" ht="25.5" hidden="1">
      <c r="A447" s="4" t="s">
        <v>49</v>
      </c>
      <c r="B447" s="5" t="s">
        <v>358</v>
      </c>
      <c r="C447" s="6" t="s">
        <v>50</v>
      </c>
      <c r="D447" s="29">
        <v>1494</v>
      </c>
      <c r="E447" s="49">
        <v>1494</v>
      </c>
      <c r="F447" s="29">
        <v>1494</v>
      </c>
    </row>
    <row r="448" spans="1:6" ht="25.5" hidden="1">
      <c r="A448" s="4" t="s">
        <v>25</v>
      </c>
      <c r="B448" s="5" t="s">
        <v>358</v>
      </c>
      <c r="C448" s="6" t="s">
        <v>26</v>
      </c>
      <c r="D448" s="29">
        <v>64</v>
      </c>
      <c r="E448" s="49">
        <v>64</v>
      </c>
      <c r="F448" s="29">
        <v>64</v>
      </c>
    </row>
    <row r="449" spans="1:9" hidden="1">
      <c r="A449" s="4" t="s">
        <v>359</v>
      </c>
      <c r="B449" s="5" t="s">
        <v>360</v>
      </c>
      <c r="C449" s="6"/>
      <c r="D449" s="29">
        <f>D450</f>
        <v>250</v>
      </c>
      <c r="E449" s="29">
        <f t="shared" ref="E449:F449" si="192">E450</f>
        <v>250</v>
      </c>
      <c r="F449" s="29">
        <f t="shared" si="192"/>
        <v>250</v>
      </c>
    </row>
    <row r="450" spans="1:9" ht="25.5" hidden="1">
      <c r="A450" s="4" t="s">
        <v>25</v>
      </c>
      <c r="B450" s="5" t="s">
        <v>360</v>
      </c>
      <c r="C450" s="6" t="s">
        <v>26</v>
      </c>
      <c r="D450" s="29">
        <v>250</v>
      </c>
      <c r="E450" s="49">
        <v>250</v>
      </c>
      <c r="F450" s="29">
        <v>250</v>
      </c>
    </row>
    <row r="451" spans="1:9" hidden="1">
      <c r="A451" s="4" t="s">
        <v>361</v>
      </c>
      <c r="B451" s="5" t="s">
        <v>362</v>
      </c>
      <c r="C451" s="6"/>
      <c r="D451" s="29">
        <f>D452</f>
        <v>500</v>
      </c>
      <c r="E451" s="29">
        <f t="shared" ref="E451:F451" si="193">E452</f>
        <v>500</v>
      </c>
      <c r="F451" s="29">
        <f t="shared" si="193"/>
        <v>500</v>
      </c>
    </row>
    <row r="452" spans="1:9" hidden="1">
      <c r="A452" s="4" t="s">
        <v>363</v>
      </c>
      <c r="B452" s="5" t="s">
        <v>362</v>
      </c>
      <c r="C452" s="6" t="s">
        <v>364</v>
      </c>
      <c r="D452" s="29">
        <v>500</v>
      </c>
      <c r="E452" s="49">
        <v>500</v>
      </c>
      <c r="F452" s="29">
        <v>500</v>
      </c>
    </row>
    <row r="453" spans="1:9" ht="25.5">
      <c r="A453" s="32" t="s">
        <v>446</v>
      </c>
      <c r="B453" s="33" t="s">
        <v>447</v>
      </c>
      <c r="C453" s="33"/>
      <c r="D453" s="29">
        <v>0</v>
      </c>
      <c r="E453" s="49"/>
      <c r="F453" s="29">
        <f>F454</f>
        <v>650</v>
      </c>
    </row>
    <row r="454" spans="1:9">
      <c r="A454" s="32" t="s">
        <v>445</v>
      </c>
      <c r="B454" s="33" t="s">
        <v>447</v>
      </c>
      <c r="C454" s="33" t="s">
        <v>22</v>
      </c>
      <c r="D454" s="29">
        <v>0</v>
      </c>
      <c r="E454" s="49"/>
      <c r="F454" s="29">
        <v>650</v>
      </c>
    </row>
    <row r="455" spans="1:9" hidden="1">
      <c r="A455" s="4" t="s">
        <v>264</v>
      </c>
      <c r="B455" s="5" t="s">
        <v>365</v>
      </c>
      <c r="C455" s="6"/>
      <c r="D455" s="29">
        <f>D456</f>
        <v>21.8</v>
      </c>
      <c r="E455" s="29">
        <f t="shared" ref="E455:F455" si="194">E456</f>
        <v>21.8</v>
      </c>
      <c r="F455" s="29">
        <f t="shared" si="194"/>
        <v>21.8</v>
      </c>
    </row>
    <row r="456" spans="1:9" ht="25.5" hidden="1">
      <c r="A456" s="4" t="s">
        <v>25</v>
      </c>
      <c r="B456" s="5" t="s">
        <v>365</v>
      </c>
      <c r="C456" s="6" t="s">
        <v>26</v>
      </c>
      <c r="D456" s="29">
        <v>21.8</v>
      </c>
      <c r="E456" s="49">
        <v>21.8</v>
      </c>
      <c r="F456" s="29">
        <v>21.8</v>
      </c>
    </row>
    <row r="457" spans="1:9" hidden="1">
      <c r="A457" s="4" t="s">
        <v>366</v>
      </c>
      <c r="B457" s="5" t="s">
        <v>367</v>
      </c>
      <c r="C457" s="6"/>
      <c r="D457" s="29">
        <f>D458+D459</f>
        <v>417</v>
      </c>
      <c r="E457" s="29">
        <f t="shared" ref="E457:F457" si="195">E458+E459</f>
        <v>417</v>
      </c>
      <c r="F457" s="29">
        <f t="shared" si="195"/>
        <v>417</v>
      </c>
    </row>
    <row r="458" spans="1:9" ht="25.5" hidden="1">
      <c r="A458" s="4" t="s">
        <v>25</v>
      </c>
      <c r="B458" s="5" t="s">
        <v>367</v>
      </c>
      <c r="C458" s="6" t="s">
        <v>26</v>
      </c>
      <c r="D458" s="29">
        <v>53</v>
      </c>
      <c r="E458" s="49">
        <v>53</v>
      </c>
      <c r="F458" s="29">
        <v>53</v>
      </c>
    </row>
    <row r="459" spans="1:9" hidden="1">
      <c r="A459" s="4" t="s">
        <v>21</v>
      </c>
      <c r="B459" s="5" t="s">
        <v>367</v>
      </c>
      <c r="C459" s="6" t="s">
        <v>22</v>
      </c>
      <c r="D459" s="29">
        <v>364</v>
      </c>
      <c r="E459" s="49">
        <v>364</v>
      </c>
      <c r="F459" s="29">
        <v>364</v>
      </c>
    </row>
    <row r="460" spans="1:9" hidden="1">
      <c r="A460" s="4" t="s">
        <v>368</v>
      </c>
      <c r="B460" s="5" t="s">
        <v>369</v>
      </c>
      <c r="C460" s="6"/>
      <c r="D460" s="29">
        <f>D461</f>
        <v>2033</v>
      </c>
      <c r="E460" s="29">
        <f t="shared" ref="E460:F460" si="196">E461</f>
        <v>2033</v>
      </c>
      <c r="F460" s="29">
        <f t="shared" si="196"/>
        <v>2033</v>
      </c>
    </row>
    <row r="461" spans="1:9" ht="25.5" hidden="1">
      <c r="A461" s="4" t="s">
        <v>49</v>
      </c>
      <c r="B461" s="5" t="s">
        <v>369</v>
      </c>
      <c r="C461" s="6" t="s">
        <v>50</v>
      </c>
      <c r="D461" s="29">
        <v>2033</v>
      </c>
      <c r="E461" s="49">
        <v>2033</v>
      </c>
      <c r="F461" s="29">
        <v>2033</v>
      </c>
    </row>
    <row r="462" spans="1:9" ht="25.5">
      <c r="A462" s="32" t="s">
        <v>443</v>
      </c>
      <c r="B462" s="33" t="s">
        <v>444</v>
      </c>
      <c r="C462" s="33"/>
      <c r="D462" s="29">
        <v>0</v>
      </c>
      <c r="E462" s="49"/>
      <c r="F462" s="29">
        <f>F463</f>
        <v>0.1</v>
      </c>
    </row>
    <row r="463" spans="1:9">
      <c r="A463" s="32" t="s">
        <v>445</v>
      </c>
      <c r="B463" s="33" t="s">
        <v>444</v>
      </c>
      <c r="C463" s="33" t="s">
        <v>22</v>
      </c>
      <c r="D463" s="29">
        <v>0</v>
      </c>
      <c r="E463" s="49"/>
      <c r="F463" s="66">
        <v>0.1</v>
      </c>
    </row>
    <row r="464" spans="1:9" hidden="1">
      <c r="A464" s="4" t="s">
        <v>301</v>
      </c>
      <c r="B464" s="5" t="s">
        <v>370</v>
      </c>
      <c r="C464" s="6"/>
      <c r="D464" s="29">
        <f>D465</f>
        <v>320</v>
      </c>
      <c r="E464" s="29">
        <f t="shared" ref="E464:F464" si="197">E465</f>
        <v>320</v>
      </c>
      <c r="F464" s="29">
        <f t="shared" si="197"/>
        <v>320</v>
      </c>
      <c r="I464" s="64"/>
    </row>
    <row r="465" spans="1:7" ht="25.5" hidden="1">
      <c r="A465" s="4" t="s">
        <v>37</v>
      </c>
      <c r="B465" s="5" t="s">
        <v>370</v>
      </c>
      <c r="C465" s="6" t="s">
        <v>38</v>
      </c>
      <c r="D465" s="30">
        <v>320</v>
      </c>
      <c r="E465" s="56">
        <v>320</v>
      </c>
      <c r="F465" s="30">
        <v>320</v>
      </c>
    </row>
    <row r="466" spans="1:7" ht="15" customHeight="1">
      <c r="A466" s="80" t="s">
        <v>371</v>
      </c>
      <c r="B466" s="81"/>
      <c r="C466" s="81"/>
      <c r="D466" s="27">
        <f>D4+D95+D113+D146+D191+D197+D210+D294+D303+D342+D351+D369+D373+D378+D397+D417+D435</f>
        <v>1528225.0829999994</v>
      </c>
      <c r="E466" s="27">
        <f>E4+E95+E113+E146+E191+E197+E210+E294+E303+E342+E351+E369+E373+E378+E397+E417+E435</f>
        <v>1528225.0829999994</v>
      </c>
      <c r="F466" s="27">
        <f>F4+F95+F113+F146+F191+F197+F210+F294+F303+F342+F351+F369+F373+F378+F397+F417+F435</f>
        <v>1560946.8265999996</v>
      </c>
      <c r="G466" s="74"/>
    </row>
  </sheetData>
  <mergeCells count="8">
    <mergeCell ref="A1:F1"/>
    <mergeCell ref="F2:F3"/>
    <mergeCell ref="E2:E3"/>
    <mergeCell ref="D2:D3"/>
    <mergeCell ref="A466:C466"/>
    <mergeCell ref="A2:A3"/>
    <mergeCell ref="B2:B3"/>
    <mergeCell ref="C2:C3"/>
  </mergeCells>
  <pageMargins left="0.9055118110236221" right="0.31496062992125984" top="0.55118110236220474" bottom="0.55118110236220474" header="0.31496062992125984" footer="0.31496062992125984"/>
  <pageSetup paperSize="9" scale="95" firstPageNumber="61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2018-03-14T08:01:44Z</cp:lastPrinted>
  <dcterms:created xsi:type="dcterms:W3CDTF">2016-03-29T11:31:48Z</dcterms:created>
  <dcterms:modified xsi:type="dcterms:W3CDTF">2018-05-16T07:22:47Z</dcterms:modified>
</cp:coreProperties>
</file>