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F499" i="1"/>
  <c r="F494"/>
  <c r="G496"/>
  <c r="G489" s="1"/>
  <c r="H496"/>
  <c r="H494"/>
  <c r="H492"/>
  <c r="H490"/>
  <c r="G487"/>
  <c r="H487"/>
  <c r="G486"/>
  <c r="H486"/>
  <c r="G485"/>
  <c r="H485"/>
  <c r="G482"/>
  <c r="H482"/>
  <c r="G480"/>
  <c r="H480"/>
  <c r="G478"/>
  <c r="H478"/>
  <c r="H477" s="1"/>
  <c r="H476" s="1"/>
  <c r="H475" s="1"/>
  <c r="G477"/>
  <c r="G476" s="1"/>
  <c r="G475" s="1"/>
  <c r="F426"/>
  <c r="G423"/>
  <c r="H423"/>
  <c r="G422"/>
  <c r="H422"/>
  <c r="G421"/>
  <c r="H421"/>
  <c r="G419"/>
  <c r="H419"/>
  <c r="G418"/>
  <c r="H418"/>
  <c r="G259"/>
  <c r="H259"/>
  <c r="G258"/>
  <c r="H258"/>
  <c r="G256"/>
  <c r="H256"/>
  <c r="G220"/>
  <c r="H220"/>
  <c r="F220"/>
  <c r="G199"/>
  <c r="H199"/>
  <c r="G197"/>
  <c r="H197"/>
  <c r="G191"/>
  <c r="H191"/>
  <c r="G189"/>
  <c r="H189"/>
  <c r="G187"/>
  <c r="H187"/>
  <c r="G185"/>
  <c r="H185"/>
  <c r="G184"/>
  <c r="H184"/>
  <c r="G183"/>
  <c r="H183"/>
  <c r="G182"/>
  <c r="H182"/>
  <c r="H180"/>
  <c r="F180"/>
  <c r="G178"/>
  <c r="H178"/>
  <c r="H176"/>
  <c r="F176"/>
  <c r="G174"/>
  <c r="H174"/>
  <c r="F174"/>
  <c r="F166"/>
  <c r="H166"/>
  <c r="G484" l="1"/>
  <c r="H489"/>
  <c r="H484" s="1"/>
  <c r="G474"/>
  <c r="H474"/>
  <c r="H574"/>
  <c r="G565"/>
  <c r="G564" s="1"/>
  <c r="H565"/>
  <c r="H564" s="1"/>
  <c r="F565"/>
  <c r="F564" s="1"/>
  <c r="G569"/>
  <c r="H569"/>
  <c r="G571"/>
  <c r="H571"/>
  <c r="F571"/>
  <c r="F569"/>
  <c r="G584"/>
  <c r="H584"/>
  <c r="F584"/>
  <c r="G586"/>
  <c r="G579" s="1"/>
  <c r="G578" s="1"/>
  <c r="G577" s="1"/>
  <c r="H586"/>
  <c r="F586"/>
  <c r="G635"/>
  <c r="H635"/>
  <c r="G640"/>
  <c r="H640"/>
  <c r="G642"/>
  <c r="H642"/>
  <c r="G648"/>
  <c r="G647" s="1"/>
  <c r="G646" s="1"/>
  <c r="G645" s="1"/>
  <c r="G644" s="1"/>
  <c r="H648"/>
  <c r="H647" s="1"/>
  <c r="H646" s="1"/>
  <c r="H645" s="1"/>
  <c r="H644" s="1"/>
  <c r="G655"/>
  <c r="G654" s="1"/>
  <c r="G653" s="1"/>
  <c r="H655"/>
  <c r="H654" s="1"/>
  <c r="H653" s="1"/>
  <c r="G658"/>
  <c r="G657" s="1"/>
  <c r="H658"/>
  <c r="H657" s="1"/>
  <c r="G622"/>
  <c r="G621" s="1"/>
  <c r="G620" s="1"/>
  <c r="H622"/>
  <c r="H621" s="1"/>
  <c r="H620" s="1"/>
  <c r="G617"/>
  <c r="H617"/>
  <c r="G614"/>
  <c r="G613" s="1"/>
  <c r="G612" s="1"/>
  <c r="H614"/>
  <c r="F614"/>
  <c r="F617"/>
  <c r="F622"/>
  <c r="F621" s="1"/>
  <c r="F620" s="1"/>
  <c r="G628"/>
  <c r="G627" s="1"/>
  <c r="G626" s="1"/>
  <c r="G625" s="1"/>
  <c r="G624" s="1"/>
  <c r="H628"/>
  <c r="H627" s="1"/>
  <c r="H626" s="1"/>
  <c r="H625" s="1"/>
  <c r="H624" s="1"/>
  <c r="F628"/>
  <c r="F627" s="1"/>
  <c r="F626" s="1"/>
  <c r="F625" s="1"/>
  <c r="F624" s="1"/>
  <c r="G608"/>
  <c r="H608"/>
  <c r="G606"/>
  <c r="G605" s="1"/>
  <c r="G604" s="1"/>
  <c r="H606"/>
  <c r="G602"/>
  <c r="H602"/>
  <c r="G598"/>
  <c r="H598"/>
  <c r="G595"/>
  <c r="H595"/>
  <c r="G589"/>
  <c r="H589"/>
  <c r="G582"/>
  <c r="H582"/>
  <c r="G580"/>
  <c r="H580"/>
  <c r="G559"/>
  <c r="H559"/>
  <c r="G556"/>
  <c r="H556"/>
  <c r="G551"/>
  <c r="H551"/>
  <c r="G549"/>
  <c r="H549"/>
  <c r="G547"/>
  <c r="G546" s="1"/>
  <c r="H547"/>
  <c r="G541"/>
  <c r="H541"/>
  <c r="G537"/>
  <c r="H537"/>
  <c r="G533"/>
  <c r="H533"/>
  <c r="H525" s="1"/>
  <c r="G531"/>
  <c r="H531"/>
  <c r="G528"/>
  <c r="H528"/>
  <c r="G526"/>
  <c r="H526"/>
  <c r="G518"/>
  <c r="H518"/>
  <c r="G515"/>
  <c r="H515"/>
  <c r="G512"/>
  <c r="H512"/>
  <c r="H511" s="1"/>
  <c r="G511"/>
  <c r="G510" s="1"/>
  <c r="G509" s="1"/>
  <c r="G336"/>
  <c r="H336"/>
  <c r="F336"/>
  <c r="G353"/>
  <c r="H353"/>
  <c r="F353"/>
  <c r="G413"/>
  <c r="H413"/>
  <c r="G411"/>
  <c r="H411"/>
  <c r="G409"/>
  <c r="H409"/>
  <c r="G407"/>
  <c r="H407"/>
  <c r="G405"/>
  <c r="H405"/>
  <c r="G403"/>
  <c r="H403"/>
  <c r="G400"/>
  <c r="G399" s="1"/>
  <c r="G398" s="1"/>
  <c r="G397" s="1"/>
  <c r="G396" s="1"/>
  <c r="H400"/>
  <c r="G394"/>
  <c r="G393" s="1"/>
  <c r="G392" s="1"/>
  <c r="G391" s="1"/>
  <c r="G390" s="1"/>
  <c r="H394"/>
  <c r="H393" s="1"/>
  <c r="H392" s="1"/>
  <c r="H391" s="1"/>
  <c r="H390" s="1"/>
  <c r="G388"/>
  <c r="H388"/>
  <c r="G386"/>
  <c r="G385" s="1"/>
  <c r="G384" s="1"/>
  <c r="H386"/>
  <c r="G382"/>
  <c r="H382"/>
  <c r="G379"/>
  <c r="H379"/>
  <c r="G376"/>
  <c r="H376"/>
  <c r="G373"/>
  <c r="G372" s="1"/>
  <c r="H373"/>
  <c r="H372" s="1"/>
  <c r="F373"/>
  <c r="F372" s="1"/>
  <c r="G367"/>
  <c r="G366" s="1"/>
  <c r="H367"/>
  <c r="H366" s="1"/>
  <c r="G364"/>
  <c r="H364"/>
  <c r="G362"/>
  <c r="H362"/>
  <c r="G360"/>
  <c r="H360"/>
  <c r="G358"/>
  <c r="G357" s="1"/>
  <c r="H358"/>
  <c r="G355"/>
  <c r="H355"/>
  <c r="G351"/>
  <c r="H351"/>
  <c r="G345"/>
  <c r="H345"/>
  <c r="G343"/>
  <c r="H343"/>
  <c r="G341"/>
  <c r="H341"/>
  <c r="G339"/>
  <c r="G338" s="1"/>
  <c r="H339"/>
  <c r="G334"/>
  <c r="H334"/>
  <c r="G333"/>
  <c r="G332" s="1"/>
  <c r="G329"/>
  <c r="H329"/>
  <c r="G327"/>
  <c r="G326" s="1"/>
  <c r="G325" s="1"/>
  <c r="G324" s="1"/>
  <c r="H327"/>
  <c r="G321"/>
  <c r="H321"/>
  <c r="G319"/>
  <c r="G318" s="1"/>
  <c r="H319"/>
  <c r="G316"/>
  <c r="G315" s="1"/>
  <c r="G314" s="1"/>
  <c r="H316"/>
  <c r="H315" s="1"/>
  <c r="H314" s="1"/>
  <c r="G150"/>
  <c r="H150"/>
  <c r="G148"/>
  <c r="H148"/>
  <c r="F150"/>
  <c r="F148"/>
  <c r="G158"/>
  <c r="H158"/>
  <c r="F158"/>
  <c r="G160"/>
  <c r="H160"/>
  <c r="G154"/>
  <c r="G153" s="1"/>
  <c r="G152" s="1"/>
  <c r="H154"/>
  <c r="H153" s="1"/>
  <c r="H152" s="1"/>
  <c r="F154"/>
  <c r="F160"/>
  <c r="F157" s="1"/>
  <c r="F156" s="1"/>
  <c r="F168"/>
  <c r="F165" s="1"/>
  <c r="F164" s="1"/>
  <c r="F163" s="1"/>
  <c r="F178"/>
  <c r="F173" s="1"/>
  <c r="F172" s="1"/>
  <c r="F171" s="1"/>
  <c r="F185"/>
  <c r="F187"/>
  <c r="F189"/>
  <c r="F191"/>
  <c r="F197"/>
  <c r="F199"/>
  <c r="F201"/>
  <c r="F203"/>
  <c r="F205"/>
  <c r="F210"/>
  <c r="F212"/>
  <c r="F214"/>
  <c r="F216"/>
  <c r="F218"/>
  <c r="F223"/>
  <c r="F225"/>
  <c r="F230"/>
  <c r="F232"/>
  <c r="F234"/>
  <c r="F236"/>
  <c r="F238"/>
  <c r="F240"/>
  <c r="F242"/>
  <c r="F244"/>
  <c r="F246"/>
  <c r="F248"/>
  <c r="F250"/>
  <c r="F252"/>
  <c r="F254"/>
  <c r="F256"/>
  <c r="F259"/>
  <c r="F258" s="1"/>
  <c r="F262"/>
  <c r="F261" s="1"/>
  <c r="F267"/>
  <c r="F266" s="1"/>
  <c r="F265" s="1"/>
  <c r="F271"/>
  <c r="F270" s="1"/>
  <c r="F275"/>
  <c r="F280"/>
  <c r="F284"/>
  <c r="F283" s="1"/>
  <c r="F282" s="1"/>
  <c r="F293"/>
  <c r="F292" s="1"/>
  <c r="F291" s="1"/>
  <c r="F290" s="1"/>
  <c r="F289" s="1"/>
  <c r="F299"/>
  <c r="F298" s="1"/>
  <c r="F297" s="1"/>
  <c r="F296" s="1"/>
  <c r="F306"/>
  <c r="F305" s="1"/>
  <c r="F309"/>
  <c r="F308" s="1"/>
  <c r="F316"/>
  <c r="F315" s="1"/>
  <c r="F314" s="1"/>
  <c r="F319"/>
  <c r="F321"/>
  <c r="F327"/>
  <c r="F329"/>
  <c r="F334"/>
  <c r="F333" s="1"/>
  <c r="F332" s="1"/>
  <c r="F339"/>
  <c r="F341"/>
  <c r="F343"/>
  <c r="F345"/>
  <c r="F351"/>
  <c r="F355"/>
  <c r="F358"/>
  <c r="F360"/>
  <c r="F362"/>
  <c r="F364"/>
  <c r="F367"/>
  <c r="F366" s="1"/>
  <c r="F376"/>
  <c r="F379"/>
  <c r="F382"/>
  <c r="F386"/>
  <c r="F388"/>
  <c r="F394"/>
  <c r="F393" s="1"/>
  <c r="F392" s="1"/>
  <c r="F391" s="1"/>
  <c r="F390" s="1"/>
  <c r="F400"/>
  <c r="F403"/>
  <c r="F405"/>
  <c r="F407"/>
  <c r="F409"/>
  <c r="F411"/>
  <c r="F413"/>
  <c r="F419"/>
  <c r="F418" s="1"/>
  <c r="F423"/>
  <c r="F422" s="1"/>
  <c r="F421" s="1"/>
  <c r="F428"/>
  <c r="F431"/>
  <c r="F433"/>
  <c r="F435"/>
  <c r="F437"/>
  <c r="F439"/>
  <c r="F441"/>
  <c r="F450"/>
  <c r="F454"/>
  <c r="F458"/>
  <c r="F462"/>
  <c r="F461" s="1"/>
  <c r="F460" s="1"/>
  <c r="F468"/>
  <c r="F470"/>
  <c r="F478"/>
  <c r="F480"/>
  <c r="F482"/>
  <c r="F487"/>
  <c r="F486" s="1"/>
  <c r="F485" s="1"/>
  <c r="F496"/>
  <c r="F489" s="1"/>
  <c r="F512"/>
  <c r="F515"/>
  <c r="F518"/>
  <c r="F526"/>
  <c r="F528"/>
  <c r="F531"/>
  <c r="F533"/>
  <c r="F537"/>
  <c r="F541"/>
  <c r="F547"/>
  <c r="F549"/>
  <c r="F551"/>
  <c r="F556"/>
  <c r="F559"/>
  <c r="F580"/>
  <c r="F582"/>
  <c r="F589"/>
  <c r="F595"/>
  <c r="F598"/>
  <c r="F602"/>
  <c r="F606"/>
  <c r="F608"/>
  <c r="F635"/>
  <c r="F640"/>
  <c r="F642"/>
  <c r="F648"/>
  <c r="F647" s="1"/>
  <c r="F646" s="1"/>
  <c r="F645" s="1"/>
  <c r="F644" s="1"/>
  <c r="F655"/>
  <c r="F654" s="1"/>
  <c r="F653" s="1"/>
  <c r="F658"/>
  <c r="F657" s="1"/>
  <c r="F153"/>
  <c r="F152" s="1"/>
  <c r="G144"/>
  <c r="H144"/>
  <c r="H143" s="1"/>
  <c r="G141"/>
  <c r="G140" s="1"/>
  <c r="G139" s="1"/>
  <c r="H141"/>
  <c r="H140" s="1"/>
  <c r="H139" s="1"/>
  <c r="G134"/>
  <c r="G133" s="1"/>
  <c r="G132" s="1"/>
  <c r="H134"/>
  <c r="H133" s="1"/>
  <c r="H132" s="1"/>
  <c r="G130"/>
  <c r="H130"/>
  <c r="G128"/>
  <c r="H128"/>
  <c r="G126"/>
  <c r="H126"/>
  <c r="G123"/>
  <c r="H123"/>
  <c r="G121"/>
  <c r="H121"/>
  <c r="G116"/>
  <c r="H116"/>
  <c r="G114"/>
  <c r="H114"/>
  <c r="G111"/>
  <c r="H111"/>
  <c r="G109"/>
  <c r="H109"/>
  <c r="G107"/>
  <c r="H107"/>
  <c r="G104"/>
  <c r="G103" s="1"/>
  <c r="H104"/>
  <c r="H103" s="1"/>
  <c r="G99"/>
  <c r="G98" s="1"/>
  <c r="G97" s="1"/>
  <c r="G96" s="1"/>
  <c r="H99"/>
  <c r="H98" s="1"/>
  <c r="H97" s="1"/>
  <c r="H96" s="1"/>
  <c r="G93"/>
  <c r="H93"/>
  <c r="G91"/>
  <c r="H91"/>
  <c r="G85"/>
  <c r="H85"/>
  <c r="G83"/>
  <c r="H83"/>
  <c r="G78"/>
  <c r="H78"/>
  <c r="G76"/>
  <c r="H76"/>
  <c r="G70"/>
  <c r="H70"/>
  <c r="G68"/>
  <c r="H68"/>
  <c r="G65"/>
  <c r="G64" s="1"/>
  <c r="G63" s="1"/>
  <c r="H65"/>
  <c r="H64" s="1"/>
  <c r="H63" s="1"/>
  <c r="G61"/>
  <c r="H61"/>
  <c r="G10"/>
  <c r="G9" s="1"/>
  <c r="G8" s="1"/>
  <c r="G7" s="1"/>
  <c r="H10"/>
  <c r="H9" s="1"/>
  <c r="H8" s="1"/>
  <c r="H7" s="1"/>
  <c r="G59"/>
  <c r="H59"/>
  <c r="G54"/>
  <c r="G53" s="1"/>
  <c r="G52" s="1"/>
  <c r="H54"/>
  <c r="H53" s="1"/>
  <c r="H52" s="1"/>
  <c r="G50"/>
  <c r="G49" s="1"/>
  <c r="G48" s="1"/>
  <c r="H50"/>
  <c r="H49" s="1"/>
  <c r="H48" s="1"/>
  <c r="G46"/>
  <c r="G45" s="1"/>
  <c r="G44" s="1"/>
  <c r="H46"/>
  <c r="H45" s="1"/>
  <c r="H44" s="1"/>
  <c r="G41"/>
  <c r="G40" s="1"/>
  <c r="H41"/>
  <c r="H40" s="1"/>
  <c r="G37"/>
  <c r="G36" s="1"/>
  <c r="H37"/>
  <c r="H36" s="1"/>
  <c r="G33"/>
  <c r="H33"/>
  <c r="G30"/>
  <c r="H30"/>
  <c r="G27"/>
  <c r="H27"/>
  <c r="G24"/>
  <c r="H24"/>
  <c r="G21"/>
  <c r="H21"/>
  <c r="G19"/>
  <c r="H19"/>
  <c r="G15"/>
  <c r="H15"/>
  <c r="F19"/>
  <c r="F21"/>
  <c r="F24"/>
  <c r="F27"/>
  <c r="F30"/>
  <c r="F33"/>
  <c r="F37"/>
  <c r="F36" s="1"/>
  <c r="F41"/>
  <c r="F40" s="1"/>
  <c r="F46"/>
  <c r="F45" s="1"/>
  <c r="F44" s="1"/>
  <c r="F50"/>
  <c r="F49" s="1"/>
  <c r="F48" s="1"/>
  <c r="F54"/>
  <c r="F53" s="1"/>
  <c r="F52" s="1"/>
  <c r="F59"/>
  <c r="F61"/>
  <c r="F65"/>
  <c r="F64" s="1"/>
  <c r="F63" s="1"/>
  <c r="F68"/>
  <c r="F70"/>
  <c r="F76"/>
  <c r="F78"/>
  <c r="F83"/>
  <c r="F85"/>
  <c r="F91"/>
  <c r="F93"/>
  <c r="F99"/>
  <c r="F98" s="1"/>
  <c r="F97" s="1"/>
  <c r="F96" s="1"/>
  <c r="F104"/>
  <c r="F103" s="1"/>
  <c r="F107"/>
  <c r="F109"/>
  <c r="F111"/>
  <c r="F114"/>
  <c r="F116"/>
  <c r="F121"/>
  <c r="F123"/>
  <c r="F126"/>
  <c r="F128"/>
  <c r="F130"/>
  <c r="F134"/>
  <c r="F133" s="1"/>
  <c r="F132" s="1"/>
  <c r="F141"/>
  <c r="F140" s="1"/>
  <c r="F139" s="1"/>
  <c r="F144"/>
  <c r="H505"/>
  <c r="H504" s="1"/>
  <c r="H503" s="1"/>
  <c r="H502" s="1"/>
  <c r="H501" s="1"/>
  <c r="H472"/>
  <c r="G468"/>
  <c r="H468"/>
  <c r="G470"/>
  <c r="H470"/>
  <c r="G462"/>
  <c r="G461" s="1"/>
  <c r="G460" s="1"/>
  <c r="H462"/>
  <c r="H461" s="1"/>
  <c r="H460" s="1"/>
  <c r="G458"/>
  <c r="H458"/>
  <c r="G454"/>
  <c r="H454"/>
  <c r="H452"/>
  <c r="G450"/>
  <c r="H450"/>
  <c r="G441"/>
  <c r="H441"/>
  <c r="G439"/>
  <c r="H439"/>
  <c r="G437"/>
  <c r="H437"/>
  <c r="G435"/>
  <c r="H435"/>
  <c r="H428"/>
  <c r="G428"/>
  <c r="G431"/>
  <c r="H431"/>
  <c r="G433"/>
  <c r="H433"/>
  <c r="H426"/>
  <c r="G309"/>
  <c r="G308" s="1"/>
  <c r="H309"/>
  <c r="H308" s="1"/>
  <c r="G306"/>
  <c r="G305" s="1"/>
  <c r="H306"/>
  <c r="H305" s="1"/>
  <c r="H304" s="1"/>
  <c r="H303" s="1"/>
  <c r="G299"/>
  <c r="H299"/>
  <c r="H298" s="1"/>
  <c r="H297" s="1"/>
  <c r="H296" s="1"/>
  <c r="G298"/>
  <c r="G297" s="1"/>
  <c r="G296" s="1"/>
  <c r="G293"/>
  <c r="G292" s="1"/>
  <c r="G291" s="1"/>
  <c r="G290" s="1"/>
  <c r="G289" s="1"/>
  <c r="H293"/>
  <c r="H292" s="1"/>
  <c r="H291" s="1"/>
  <c r="H290" s="1"/>
  <c r="H289" s="1"/>
  <c r="H287"/>
  <c r="H286" s="1"/>
  <c r="G284"/>
  <c r="G283" s="1"/>
  <c r="G282" s="1"/>
  <c r="H284"/>
  <c r="H283" s="1"/>
  <c r="H282" s="1"/>
  <c r="G280"/>
  <c r="H280"/>
  <c r="G275"/>
  <c r="H275"/>
  <c r="G271"/>
  <c r="G270" s="1"/>
  <c r="H271"/>
  <c r="H270" s="1"/>
  <c r="G267"/>
  <c r="G266" s="1"/>
  <c r="G265" s="1"/>
  <c r="H267"/>
  <c r="H266" s="1"/>
  <c r="H265" s="1"/>
  <c r="G262"/>
  <c r="G261" s="1"/>
  <c r="H262"/>
  <c r="H261" s="1"/>
  <c r="G254"/>
  <c r="H254"/>
  <c r="G252"/>
  <c r="H252"/>
  <c r="G250"/>
  <c r="H250"/>
  <c r="G248"/>
  <c r="H248"/>
  <c r="G246"/>
  <c r="H246"/>
  <c r="G244"/>
  <c r="H244"/>
  <c r="G242"/>
  <c r="H242"/>
  <c r="G240"/>
  <c r="H240"/>
  <c r="G238"/>
  <c r="H238"/>
  <c r="G236"/>
  <c r="H236"/>
  <c r="G234"/>
  <c r="H234"/>
  <c r="G232"/>
  <c r="H232"/>
  <c r="H230"/>
  <c r="G230"/>
  <c r="G223"/>
  <c r="H223"/>
  <c r="G225"/>
  <c r="H225"/>
  <c r="G218"/>
  <c r="H218"/>
  <c r="G216"/>
  <c r="H216"/>
  <c r="G214"/>
  <c r="H214"/>
  <c r="G212"/>
  <c r="H212"/>
  <c r="G210"/>
  <c r="H210"/>
  <c r="G205"/>
  <c r="H205"/>
  <c r="G203"/>
  <c r="H203"/>
  <c r="G201"/>
  <c r="G196" s="1"/>
  <c r="G195" s="1"/>
  <c r="G194" s="1"/>
  <c r="H201"/>
  <c r="H173"/>
  <c r="H172" s="1"/>
  <c r="H171" s="1"/>
  <c r="H170" s="1"/>
  <c r="G172"/>
  <c r="G171" s="1"/>
  <c r="G170" s="1"/>
  <c r="H168"/>
  <c r="H165" s="1"/>
  <c r="H164" s="1"/>
  <c r="H163" s="1"/>
  <c r="G164"/>
  <c r="G163" s="1"/>
  <c r="G449" l="1"/>
  <c r="G448" s="1"/>
  <c r="F546"/>
  <c r="F467"/>
  <c r="F466" s="1"/>
  <c r="F465" s="1"/>
  <c r="F464" s="1"/>
  <c r="F318"/>
  <c r="F613"/>
  <c r="F612" s="1"/>
  <c r="G525"/>
  <c r="G594"/>
  <c r="G593" s="1"/>
  <c r="G555"/>
  <c r="G554" s="1"/>
  <c r="G553" s="1"/>
  <c r="G375"/>
  <c r="G67"/>
  <c r="G75"/>
  <c r="G74" s="1"/>
  <c r="G73" s="1"/>
  <c r="G82"/>
  <c r="G81" s="1"/>
  <c r="G80" s="1"/>
  <c r="G90"/>
  <c r="G89" s="1"/>
  <c r="G88" s="1"/>
  <c r="G87" s="1"/>
  <c r="G120"/>
  <c r="G119" s="1"/>
  <c r="G118" s="1"/>
  <c r="G157"/>
  <c r="G156" s="1"/>
  <c r="G350"/>
  <c r="G349" s="1"/>
  <c r="G348" s="1"/>
  <c r="H350"/>
  <c r="F385"/>
  <c r="F384" s="1"/>
  <c r="G447"/>
  <c r="G446" s="1"/>
  <c r="H295"/>
  <c r="H196"/>
  <c r="H195" s="1"/>
  <c r="H194" s="1"/>
  <c r="F652"/>
  <c r="F651" s="1"/>
  <c r="F650" s="1"/>
  <c r="F639"/>
  <c r="F633" s="1"/>
  <c r="F632" s="1"/>
  <c r="F631" s="1"/>
  <c r="F630" s="1"/>
  <c r="F555"/>
  <c r="F554" s="1"/>
  <c r="F553" s="1"/>
  <c r="F511"/>
  <c r="F510" s="1"/>
  <c r="F509" s="1"/>
  <c r="F484"/>
  <c r="F350"/>
  <c r="F274"/>
  <c r="F222"/>
  <c r="H579"/>
  <c r="H578" s="1"/>
  <c r="H577" s="1"/>
  <c r="G639"/>
  <c r="G633" s="1"/>
  <c r="G632" s="1"/>
  <c r="G631" s="1"/>
  <c r="G630" s="1"/>
  <c r="G568"/>
  <c r="G563" s="1"/>
  <c r="H652"/>
  <c r="H651" s="1"/>
  <c r="H650" s="1"/>
  <c r="H639"/>
  <c r="H633" s="1"/>
  <c r="H632" s="1"/>
  <c r="H631" s="1"/>
  <c r="H630" s="1"/>
  <c r="H568"/>
  <c r="H555"/>
  <c r="H554" s="1"/>
  <c r="H553" s="1"/>
  <c r="F568"/>
  <c r="F563" s="1"/>
  <c r="F611"/>
  <c r="F610" s="1"/>
  <c r="G652"/>
  <c r="G651" s="1"/>
  <c r="G650" s="1"/>
  <c r="F113"/>
  <c r="F75"/>
  <c r="F74" s="1"/>
  <c r="F73" s="1"/>
  <c r="F605"/>
  <c r="F604" s="1"/>
  <c r="F184"/>
  <c r="F183" s="1"/>
  <c r="F182" s="1"/>
  <c r="H333"/>
  <c r="H332" s="1"/>
  <c r="G304"/>
  <c r="G303" s="1"/>
  <c r="G295" s="1"/>
  <c r="G106"/>
  <c r="G102" s="1"/>
  <c r="F143"/>
  <c r="F58"/>
  <c r="F57" s="1"/>
  <c r="G143"/>
  <c r="G138" s="1"/>
  <c r="G137" s="1"/>
  <c r="G136" s="1"/>
  <c r="G313"/>
  <c r="G312" s="1"/>
  <c r="G371"/>
  <c r="G611"/>
  <c r="G610" s="1"/>
  <c r="H613"/>
  <c r="H612" s="1"/>
  <c r="H611" s="1"/>
  <c r="H610" s="1"/>
  <c r="H605"/>
  <c r="H604" s="1"/>
  <c r="G592"/>
  <c r="H594"/>
  <c r="H593" s="1"/>
  <c r="H546"/>
  <c r="G524"/>
  <c r="G523" s="1"/>
  <c r="H510"/>
  <c r="H509" s="1"/>
  <c r="H399"/>
  <c r="H398" s="1"/>
  <c r="H397" s="1"/>
  <c r="H396" s="1"/>
  <c r="H385"/>
  <c r="H384" s="1"/>
  <c r="G370"/>
  <c r="H375"/>
  <c r="H371" s="1"/>
  <c r="H357"/>
  <c r="H349"/>
  <c r="H348" s="1"/>
  <c r="F357"/>
  <c r="H274"/>
  <c r="H269" s="1"/>
  <c r="H264" s="1"/>
  <c r="F594"/>
  <c r="F593" s="1"/>
  <c r="F449"/>
  <c r="F448" s="1"/>
  <c r="F447" s="1"/>
  <c r="F446" s="1"/>
  <c r="F326"/>
  <c r="F325" s="1"/>
  <c r="F324" s="1"/>
  <c r="F313"/>
  <c r="F312" s="1"/>
  <c r="F229"/>
  <c r="F228" s="1"/>
  <c r="F227" s="1"/>
  <c r="F196"/>
  <c r="F195" s="1"/>
  <c r="F194" s="1"/>
  <c r="F82"/>
  <c r="F81" s="1"/>
  <c r="F80" s="1"/>
  <c r="F67"/>
  <c r="F525"/>
  <c r="F425"/>
  <c r="F417" s="1"/>
  <c r="F416" s="1"/>
  <c r="F415" s="1"/>
  <c r="F304"/>
  <c r="F303" s="1"/>
  <c r="F295" s="1"/>
  <c r="F269"/>
  <c r="F264" s="1"/>
  <c r="F209"/>
  <c r="F208" s="1"/>
  <c r="F207" s="1"/>
  <c r="G72"/>
  <c r="F399"/>
  <c r="F398" s="1"/>
  <c r="F397" s="1"/>
  <c r="F396" s="1"/>
  <c r="G209"/>
  <c r="G208" s="1"/>
  <c r="G274"/>
  <c r="G269" s="1"/>
  <c r="G264" s="1"/>
  <c r="G113"/>
  <c r="F579"/>
  <c r="F578" s="1"/>
  <c r="F577" s="1"/>
  <c r="F477"/>
  <c r="F476" s="1"/>
  <c r="F475" s="1"/>
  <c r="F375"/>
  <c r="F371" s="1"/>
  <c r="F338"/>
  <c r="F331" s="1"/>
  <c r="H338"/>
  <c r="G331"/>
  <c r="G323" s="1"/>
  <c r="H326"/>
  <c r="H325" s="1"/>
  <c r="H324" s="1"/>
  <c r="H318"/>
  <c r="H313" s="1"/>
  <c r="H312" s="1"/>
  <c r="F138"/>
  <c r="F137" s="1"/>
  <c r="F136" s="1"/>
  <c r="F72"/>
  <c r="H157"/>
  <c r="H156" s="1"/>
  <c r="F170"/>
  <c r="F120"/>
  <c r="F119" s="1"/>
  <c r="F118" s="1"/>
  <c r="F106"/>
  <c r="F102" s="1"/>
  <c r="G58"/>
  <c r="G57" s="1"/>
  <c r="H90"/>
  <c r="H89" s="1"/>
  <c r="H88" s="1"/>
  <c r="H87" s="1"/>
  <c r="G445"/>
  <c r="F90"/>
  <c r="F89" s="1"/>
  <c r="F88" s="1"/>
  <c r="F87" s="1"/>
  <c r="G14"/>
  <c r="G13" s="1"/>
  <c r="G12" s="1"/>
  <c r="H209"/>
  <c r="H208" s="1"/>
  <c r="H138"/>
  <c r="H120"/>
  <c r="H119" s="1"/>
  <c r="H118" s="1"/>
  <c r="H113"/>
  <c r="H106"/>
  <c r="H102" s="1"/>
  <c r="H82"/>
  <c r="H81" s="1"/>
  <c r="H80" s="1"/>
  <c r="H75"/>
  <c r="H74" s="1"/>
  <c r="H73" s="1"/>
  <c r="H67"/>
  <c r="G56"/>
  <c r="H58"/>
  <c r="H57" s="1"/>
  <c r="H14"/>
  <c r="H13" s="1"/>
  <c r="H12" s="1"/>
  <c r="G229"/>
  <c r="G228" s="1"/>
  <c r="G227" s="1"/>
  <c r="H222"/>
  <c r="H229"/>
  <c r="H228" s="1"/>
  <c r="H227" s="1"/>
  <c r="H449"/>
  <c r="H448" s="1"/>
  <c r="H447" s="1"/>
  <c r="H446" s="1"/>
  <c r="G222"/>
  <c r="H467"/>
  <c r="H466" s="1"/>
  <c r="H465" s="1"/>
  <c r="H464" s="1"/>
  <c r="G425"/>
  <c r="G417" s="1"/>
  <c r="G416" s="1"/>
  <c r="G415" s="1"/>
  <c r="H425"/>
  <c r="H417" s="1"/>
  <c r="H416" s="1"/>
  <c r="H415" s="1"/>
  <c r="F370" l="1"/>
  <c r="F524"/>
  <c r="F523" s="1"/>
  <c r="G508"/>
  <c r="G507" s="1"/>
  <c r="F56"/>
  <c r="F101"/>
  <c r="F95" s="1"/>
  <c r="G101"/>
  <c r="G95" s="1"/>
  <c r="F349"/>
  <c r="F348" s="1"/>
  <c r="F347" s="1"/>
  <c r="F592"/>
  <c r="H592"/>
  <c r="F474"/>
  <c r="F445" s="1"/>
  <c r="G207"/>
  <c r="G193" s="1"/>
  <c r="H331"/>
  <c r="H323" s="1"/>
  <c r="H524"/>
  <c r="H523" s="1"/>
  <c r="H72"/>
  <c r="G347"/>
  <c r="G311" s="1"/>
  <c r="F193"/>
  <c r="F162" s="1"/>
  <c r="H370"/>
  <c r="H347" s="1"/>
  <c r="F323"/>
  <c r="H207"/>
  <c r="H193" s="1"/>
  <c r="H445"/>
  <c r="G162"/>
  <c r="H137"/>
  <c r="H136" s="1"/>
  <c r="H101"/>
  <c r="H56"/>
  <c r="H6" s="1"/>
  <c r="H95"/>
  <c r="G6"/>
  <c r="F15"/>
  <c r="F10"/>
  <c r="F9" s="1"/>
  <c r="F8" s="1"/>
  <c r="F508" l="1"/>
  <c r="F507" s="1"/>
  <c r="H162"/>
  <c r="F311"/>
  <c r="H311"/>
  <c r="G5"/>
  <c r="G661" s="1"/>
  <c r="H5"/>
  <c r="F14"/>
  <c r="F13" s="1"/>
  <c r="F12" s="1"/>
  <c r="F7"/>
  <c r="F6" l="1"/>
  <c r="F5" s="1"/>
  <c r="F661" s="1"/>
  <c r="H573"/>
  <c r="H563" s="1"/>
  <c r="H562" s="1"/>
  <c r="H508" s="1"/>
  <c r="H507" s="1"/>
  <c r="H661" s="1"/>
  <c r="G574"/>
  <c r="G573"/>
  <c r="G562"/>
  <c r="F574"/>
  <c r="F573"/>
  <c r="F562"/>
</calcChain>
</file>

<file path=xl/sharedStrings.xml><?xml version="1.0" encoding="utf-8"?>
<sst xmlns="http://schemas.openxmlformats.org/spreadsheetml/2006/main" count="2785" uniqueCount="565">
  <si>
    <t>Главный распорядитель</t>
  </si>
  <si>
    <t>Раздел, подраздел</t>
  </si>
  <si>
    <t>Целевая статья</t>
  </si>
  <si>
    <t>Вид расходов</t>
  </si>
  <si>
    <t>Наименование</t>
  </si>
  <si>
    <t xml:space="preserve">  Администрация муниципального образования "Город Воткинск"</t>
  </si>
  <si>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</si>
  <si>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</si>
  <si>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</si>
  <si>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</si>
  <si>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</si>
  <si>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</si>
  <si>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</si>
  <si>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</si>
  <si>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</si>
  <si>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Глава муниципального образования</t>
  </si>
  <si>
    <t>0910160010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</si>
  <si>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</si>
  <si>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</si>
  <si>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</si>
  <si>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</si>
  <si>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</si>
  <si>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0910160030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</si>
  <si>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</si>
  <si>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</si>
  <si>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  Уплата налогов, сборов и иных платежей</t>
  </si>
  <si>
    <t>850</t>
  </si>
  <si>
    <t xml:space="preserve">            Уплата земельного налога за счет средств местного бюджета</t>
  </si>
  <si>
    <t>0910160630</t>
  </si>
  <si>
    <t xml:space="preserve">            Создание и организация деятельности комиссий по делам несовершеннолетних и защите их прав</t>
  </si>
  <si>
    <t>0910204350</t>
  </si>
  <si>
    <t xml:space="preserve">            Организация социальной поддержки детей-сирот и детей, оставшихся без попечения родителей</t>
  </si>
  <si>
    <t>0910204410</t>
  </si>
  <si>
    <t xml:space="preserve">            Организация опеки и попечительства в отношении несовершеннолетних</t>
  </si>
  <si>
    <t>0910204420</t>
  </si>
  <si>
    <t xml:space="preserve">            Организация учёта (регистрации) многодетных семей</t>
  </si>
  <si>
    <t>0910207560</t>
  </si>
  <si>
    <t xml:space="preserve">  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</si>
  <si>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0910207860</t>
  </si>
  <si>
    <t xml:space="preserve">          Подпрограмма "Архивное дело"</t>
  </si>
  <si>
    <t>0940000000</t>
  </si>
  <si>
    <t xml:space="preserve">            Осуществление отдельных государственных полномочий в области архивного дела</t>
  </si>
  <si>
    <t>0940504360</t>
  </si>
  <si>
    <t xml:space="preserve">          Подпрограмма "Создание условий для государственной регистрации актов гражданского состояния"</t>
  </si>
  <si>
    <t>0950000000</t>
  </si>
  <si>
    <t xml:space="preserve">            Государственная регистрация актов гражданского состояния</t>
  </si>
  <si>
    <t>0950159300</t>
  </si>
  <si>
    <t xml:space="preserve">      Резервные фонды</t>
  </si>
  <si>
    <t>0111</t>
  </si>
  <si>
    <t xml:space="preserve">        Непрограммные направления деятельности</t>
  </si>
  <si>
    <t>9900000000</t>
  </si>
  <si>
    <t xml:space="preserve">            Резервные фонды местных администраций</t>
  </si>
  <si>
    <t>9900060080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</si>
  <si>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</si>
  <si>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</si>
  <si>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</si>
  <si>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</si>
  <si>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Представительские расходы</t>
  </si>
  <si>
    <t>0910160160</t>
  </si>
  <si>
    <t xml:space="preserve">            Реализация прочих расходов</t>
  </si>
  <si>
    <t>0910160170</t>
  </si>
  <si>
    <t xml:space="preserve">        Программа "Управление муниципальными финансами"</t>
  </si>
  <si>
    <t>1400000000</t>
  </si>
  <si>
    <t xml:space="preserve">          Подрограмма "Повышение эффективности расходов бюджета"</t>
  </si>
  <si>
    <t>1420000000</t>
  </si>
  <si>
    <t xml:space="preserve">            Центральный аппарат-программа эффективности расходов бюджета</t>
  </si>
  <si>
    <t>1420760030</t>
  </si>
  <si>
    <t xml:space="preserve">      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</si>
  <si>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</si>
  <si>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 xml:space="preserve">            Уплата членских взносов</t>
  </si>
  <si>
    <t>9900060170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</si>
  <si>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</si>
  <si>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</si>
  <si>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</si>
  <si>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</si>
  <si>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Программа "Безопасность"</t>
  </si>
  <si>
    <t>0600000000</t>
  </si>
  <si>
    <t xml:space="preserve">  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</si>
  <si>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</si>
  <si>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  Мероприятия в сфере гражданской обороны</t>
  </si>
  <si>
    <t>0610761900</t>
  </si>
  <si>
    <t xml:space="preserve">              Субсидии бюджетным учреждениям</t>
  </si>
  <si>
    <t>610</t>
  </si>
  <si>
    <t xml:space="preserve">            Предупреждение и ликвидация последствий чрезвычайных ситуаций</t>
  </si>
  <si>
    <t>0610861900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</si>
  <si>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</si>
  <si>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</si>
  <si>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правонарушений"</t>
  </si>
  <si>
    <t>0620000000</t>
  </si>
  <si>
    <t xml:space="preserve">            Профилактика правонарушений среди несовершеннолетних</t>
  </si>
  <si>
    <t>0620561920</t>
  </si>
  <si>
    <t xml:space="preserve">            Повышение эффективности работы по борьбе с преступностью на территории города</t>
  </si>
  <si>
    <t>0620861900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</si>
  <si>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</si>
  <si>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</si>
  <si>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</si>
  <si>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</si>
  <si>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</si>
  <si>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</si>
  <si>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</si>
  <si>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</si>
  <si>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        Мероприятия по поддержке и развитию малого и среднего предпринимательства</t>
  </si>
  <si>
    <t>0520161820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</si>
  <si>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</si>
  <si>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</si>
  <si>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</si>
  <si>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</si>
  <si>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</si>
  <si>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</si>
  <si>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</si>
  <si>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</si>
  <si>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Программа "Социальная поддержка населения"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</si>
  <si>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</si>
  <si>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</si>
  <si>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</si>
  <si>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Пенсии. выплачиваемые организациями сектора государственного управления</t>
  </si>
  <si>
    <t>0420561710</t>
  </si>
  <si>
    <t xml:space="preserve">              Увеличение  стоимости основных средств</t>
  </si>
  <si>
    <t>310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</si>
  <si>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</si>
  <si>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</si>
  <si>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</si>
  <si>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</si>
  <si>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 (культурно-массовые мероприятия)</t>
  </si>
  <si>
    <t>0410261700</t>
  </si>
  <si>
    <t xml:space="preserve">            Льготный проезд пенсионеров. не вошедших в федеральный и региональный регистр</t>
  </si>
  <si>
    <t>0420161700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</si>
  <si>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</si>
  <si>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</si>
  <si>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Другие выплаты по социальной помощи</t>
  </si>
  <si>
    <t>0420261720</t>
  </si>
  <si>
    <t xml:space="preserve">            Пособия и компенсации по публичным обязательствам (выплата Почетным гражданам города Воткинска)</t>
  </si>
  <si>
    <t>0420261730</t>
  </si>
  <si>
    <t xml:space="preserve">            Мероприятия в области коммунального хозяйства</t>
  </si>
  <si>
    <t>9900062200</t>
  </si>
  <si>
    <t xml:space="preserve">      Охрана семьи и детства</t>
  </si>
  <si>
    <t>1004</t>
  </si>
  <si>
    <t xml:space="preserve">            Предоставление мер социальной поддержки многодетным семьям</t>
  </si>
  <si>
    <t>0410104340</t>
  </si>
  <si>
    <t xml:space="preserve">            Социальная поддержка детей-сирот и детей, оставшихся без попечения родителей, переданных в приемные семьи</t>
  </si>
  <si>
    <t>0410304250</t>
  </si>
  <si>
    <t>0410352600</t>
  </si>
  <si>
    <t xml:space="preserve">            Выплата денежных средств на содержание детей, находящихся под опекой (попечительством)</t>
  </si>
  <si>
    <t>0410404260</t>
  </si>
  <si>
    <t xml:space="preserve">            Расходы на выплату денежных средств на содержание усыновленных (удочеренных) детей</t>
  </si>
  <si>
    <t>0410406330</t>
  </si>
  <si>
    <t>0910205660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</si>
  <si>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</si>
  <si>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</si>
  <si>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</si>
  <si>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</si>
  <si>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</si>
  <si>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 xml:space="preserve">            Председатель Воткинской городской Думы</t>
  </si>
  <si>
    <t>9900060200</t>
  </si>
  <si>
    <t xml:space="preserve">      Обеспечение проведения выборов и референдумов</t>
  </si>
  <si>
    <t>0107</t>
  </si>
  <si>
    <t xml:space="preserve">            Проведение выборов</t>
  </si>
  <si>
    <t>9900060060</t>
  </si>
  <si>
    <t>9900060160</t>
  </si>
  <si>
    <t xml:space="preserve">  Управление жилищно-коммунального хозяйства Администрации города Воткинска</t>
  </si>
  <si>
    <t>935</t>
  </si>
  <si>
    <t xml:space="preserve">      Транспорт</t>
  </si>
  <si>
    <t>0408</t>
  </si>
  <si>
    <t xml:space="preserve">  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</si>
  <si>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</si>
  <si>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Дорожное хозяйство (дорожные фонды)</t>
  </si>
  <si>
    <t>0409</t>
  </si>
  <si>
    <t xml:space="preserve">        Программа "Содержание и развитие городского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</si>
  <si>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</si>
  <si>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</si>
  <si>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</si>
  <si>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</si>
  <si>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</si>
  <si>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</si>
  <si>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</si>
  <si>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      Ремонт тротуаров</t>
  </si>
  <si>
    <t>0750862550</t>
  </si>
  <si>
    <t xml:space="preserve">            Мероприятия в сфере гражданской обороны, защиты населения и территорий от чрезвычайных ситуаций</t>
  </si>
  <si>
    <t>0750961900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</si>
  <si>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</si>
  <si>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</si>
  <si>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</si>
  <si>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</si>
  <si>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</si>
  <si>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</si>
  <si>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 xml:space="preserve">      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</si>
  <si>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</si>
  <si>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</si>
  <si>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</si>
  <si>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>0720962120</t>
  </si>
  <si>
    <t xml:space="preserve">      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</si>
  <si>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</si>
  <si>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      Мероприятия в области жилищного хозяйства - учет и приватизация муниципального жилищного фонда</t>
  </si>
  <si>
    <t>0721962140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</si>
  <si>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</si>
  <si>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</si>
  <si>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</si>
  <si>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</si>
  <si>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 в области коммунального хозяйства-в сфере водоснабжения</t>
  </si>
  <si>
    <t>0730262200</t>
  </si>
  <si>
    <t xml:space="preserve">            Мероприятия в области коммунального хозяйства-в сфере газоснабжения</t>
  </si>
  <si>
    <t>0730562230</t>
  </si>
  <si>
    <t xml:space="preserve">            Мероприятия в области коммунального хозяйства-подготовка к осенне-зимнему периоду</t>
  </si>
  <si>
    <t>0730662240</t>
  </si>
  <si>
    <t xml:space="preserve">        Программа "Энергосбережение и повышение знергетической эффективности"</t>
  </si>
  <si>
    <t>0800000000</t>
  </si>
  <si>
    <t xml:space="preserve">      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</si>
  <si>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</si>
  <si>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      Мероприятия по энергосбережению и повышению энергетической эффективности-на объектах организаций оказывающих услуги теплоснабжения</t>
  </si>
  <si>
    <t>0800362610</t>
  </si>
  <si>
    <t xml:space="preserve">              Бюджетные инвестиции</t>
  </si>
  <si>
    <t>410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</si>
  <si>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</si>
  <si>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</si>
  <si>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</si>
  <si>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</si>
  <si>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 xml:space="preserve">      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</si>
  <si>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</si>
  <si>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      Мероприятия по сбору и вывозу бытовых отходов и мусора</t>
  </si>
  <si>
    <t>0740162370</t>
  </si>
  <si>
    <t xml:space="preserve">            Мероприятия по устройству контейнерных площадок</t>
  </si>
  <si>
    <t>0740162380</t>
  </si>
  <si>
    <t xml:space="preserve">  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</si>
  <si>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</si>
  <si>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      Озеленение</t>
  </si>
  <si>
    <t>0740262310</t>
  </si>
  <si>
    <t xml:space="preserve">      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</si>
  <si>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</si>
  <si>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      Уличное освещение</t>
  </si>
  <si>
    <t>0740462300</t>
  </si>
  <si>
    <t>0740562340</t>
  </si>
  <si>
    <t xml:space="preserve">            Мероприятия по санитарной очистке территорий города и улучшение эстетического облика города</t>
  </si>
  <si>
    <t>0740962320</t>
  </si>
  <si>
    <t xml:space="preserve">            Мероприятия по лесному контролю</t>
  </si>
  <si>
    <t>0741162360</t>
  </si>
  <si>
    <t xml:space="preserve">            Расходы по отлову и содержанию безнадзорных животных</t>
  </si>
  <si>
    <t>0741505400</t>
  </si>
  <si>
    <t>0741662330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</si>
  <si>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</si>
  <si>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 xml:space="preserve">            Мероприятия по энергосбережению и повышению энергетической эффективности-восстановление и устройство сетей уличного освещения</t>
  </si>
  <si>
    <t>0800562620</t>
  </si>
  <si>
    <t xml:space="preserve">      Другие вопросы в области жилищно-коммунального хозяйства</t>
  </si>
  <si>
    <t>0505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</si>
  <si>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</si>
  <si>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</si>
  <si>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 по 3 сентября 1945 г.,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</si>
  <si>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0430404470</t>
  </si>
  <si>
    <t xml:space="preserve">      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</si>
  <si>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</si>
  <si>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    Подпрограмма "Создание условий для реализации муниципальной программы"</t>
  </si>
  <si>
    <t>0760000000</t>
  </si>
  <si>
    <t>0760160030</t>
  </si>
  <si>
    <t xml:space="preserve">              Исполнение судебных актов</t>
  </si>
  <si>
    <t>830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</si>
  <si>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</si>
  <si>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</si>
  <si>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</si>
  <si>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</si>
  <si>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Мероприятия по охране окружающей среды-информация об экологическом состоянии</t>
  </si>
  <si>
    <t>0741262400</t>
  </si>
  <si>
    <t xml:space="preserve">            Обеспечение жильем отдельных категорий граждан, установленных Федеральными законами от 12 января 1995 года  №5-ФЗ "О ветеранах", в соответствии с Указом Президента Российской Федерации от 07 мая 2008 года №714 "Об обеспечении жильем ветеранов ВОВ 1941-1945 гг"</t>
  </si>
  <si>
    <t>0430251340</t>
  </si>
  <si>
    <t xml:space="preserve">  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</si>
  <si>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</si>
  <si>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</si>
  <si>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</si>
  <si>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</si>
  <si>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 xml:space="preserve">  Управление культуры, спорта и молодежной политики Администрации города Воткинска</t>
  </si>
  <si>
    <t>938</t>
  </si>
  <si>
    <t xml:space="preserve">            Создание народных дружин и общественных объединений правоохранительной направленности</t>
  </si>
  <si>
    <t>0620361930</t>
  </si>
  <si>
    <t xml:space="preserve">              Субсидии автономным учреждениям</t>
  </si>
  <si>
    <t>620</t>
  </si>
  <si>
    <t xml:space="preserve">  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</si>
  <si>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</si>
  <si>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  Формирование у подростков и молодежи мотивации к ведению здорового образа жизни</t>
  </si>
  <si>
    <t>1310461950</t>
  </si>
  <si>
    <t xml:space="preserve">            Информирование населения о последствиях злоупотребления наркотическими средствами</t>
  </si>
  <si>
    <t>1310661940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</si>
  <si>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</si>
  <si>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</si>
  <si>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</si>
  <si>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</si>
  <si>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Программа "Развитие образования и воспитание"</t>
  </si>
  <si>
    <t>0100000000</t>
  </si>
  <si>
    <t xml:space="preserve">          Подпрограмма "Дополнительное образование и воспитание детей"</t>
  </si>
  <si>
    <t>0130000000</t>
  </si>
  <si>
    <t xml:space="preserve">  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</si>
  <si>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</si>
  <si>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</si>
  <si>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</si>
  <si>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</si>
  <si>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</si>
  <si>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</si>
  <si>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Организация отдыха, оздоровление и занятости детей, подростков и молодежи в Удмуртской Республике</t>
  </si>
  <si>
    <t>01603S5230</t>
  </si>
  <si>
    <t xml:space="preserve">        Программа "Реализация молодежной политики"</t>
  </si>
  <si>
    <t>1000000000</t>
  </si>
  <si>
    <t xml:space="preserve">            Мероприятия в области молодежной политики</t>
  </si>
  <si>
    <t>1010161410</t>
  </si>
  <si>
    <t xml:space="preserve">      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</si>
  <si>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</si>
  <si>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</si>
  <si>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</si>
  <si>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</si>
  <si>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</si>
  <si>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</si>
  <si>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Программа "Развитие культуры"</t>
  </si>
  <si>
    <t>0300000000</t>
  </si>
  <si>
    <t xml:space="preserve">          Подпрограмма "Библиотечное обслуживание населения"</t>
  </si>
  <si>
    <t>0310000000</t>
  </si>
  <si>
    <t xml:space="preserve">      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</si>
  <si>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</si>
  <si>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</si>
  <si>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</si>
  <si>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</si>
  <si>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  Проведение праздников и мероприятий</t>
  </si>
  <si>
    <t>0320160110</t>
  </si>
  <si>
    <t xml:space="preserve">            Расходы на оказание муниципальных  услуг (выполнения работ) культурно-досуговыми учреждениями</t>
  </si>
  <si>
    <t>0320261620</t>
  </si>
  <si>
    <t xml:space="preserve">      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</si>
  <si>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</si>
  <si>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</si>
  <si>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      Подпрограмма "Развитие туризма"</t>
  </si>
  <si>
    <t>0360000000</t>
  </si>
  <si>
    <t>0360260110</t>
  </si>
  <si>
    <t xml:space="preserve">      Другие вопросы в области культуры, кинематографии</t>
  </si>
  <si>
    <t>0804</t>
  </si>
  <si>
    <t xml:space="preserve">          Подпрограмма "Развитие местного народного творчества"</t>
  </si>
  <si>
    <t>0340000000</t>
  </si>
  <si>
    <t xml:space="preserve">            развитие местного народного творчества (популяризация национальных культур)</t>
  </si>
  <si>
    <t>0340161640</t>
  </si>
  <si>
    <t>0350000000</t>
  </si>
  <si>
    <t>0350160030</t>
  </si>
  <si>
    <t xml:space="preserve">            Обеспечение деятельности централизованных бухгалтерий и прочих учреждений</t>
  </si>
  <si>
    <t>0350260120</t>
  </si>
  <si>
    <t xml:space="preserve">              Расходы на выплаты персоналу казенных учреждений</t>
  </si>
  <si>
    <t>110</t>
  </si>
  <si>
    <t xml:space="preserve">            Проведение специальной оценки условий труда в муниципальных учреждениях в сфере культуры</t>
  </si>
  <si>
    <t>0350761660</t>
  </si>
  <si>
    <t xml:space="preserve">      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</si>
  <si>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</si>
  <si>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Другие вопросы в области социальной политики</t>
  </si>
  <si>
    <t>1006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</si>
  <si>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</si>
  <si>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</si>
  <si>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</si>
  <si>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</si>
  <si>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</si>
  <si>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</si>
  <si>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</si>
  <si>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</si>
  <si>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</si>
  <si>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</si>
  <si>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</si>
  <si>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</si>
  <si>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</si>
  <si>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</si>
  <si>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</si>
  <si>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0220000000</t>
  </si>
  <si>
    <t xml:space="preserve">            Организация и проведение официальных культурно - оздоровительных и спортивных мероприятий</t>
  </si>
  <si>
    <t>0220161540</t>
  </si>
  <si>
    <t xml:space="preserve">            Внедрение Всероссийского физкультурно-спортивного комплекса ГТО</t>
  </si>
  <si>
    <t>0220361570</t>
  </si>
  <si>
    <t xml:space="preserve">      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</si>
  <si>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</si>
  <si>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      Организация тренировочного процесса спортсменов высокого класса</t>
  </si>
  <si>
    <t>0220561560</t>
  </si>
  <si>
    <t xml:space="preserve">            Спортивная подготовка по олимпийским и неолимпийским видам спорта</t>
  </si>
  <si>
    <t>0221261580</t>
  </si>
  <si>
    <t>0221360630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</si>
  <si>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</si>
  <si>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</si>
  <si>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</si>
  <si>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</si>
  <si>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  Программа "Управление муниципальным имуществом и земельными ресурсами"</t>
  </si>
  <si>
    <t>1500000000</t>
  </si>
  <si>
    <t xml:space="preserve">            Приватизация муниципального имущества</t>
  </si>
  <si>
    <t>1500160190</t>
  </si>
  <si>
    <t xml:space="preserve">            Межевание земель</t>
  </si>
  <si>
    <t>1500160390</t>
  </si>
  <si>
    <t>15001S5040</t>
  </si>
  <si>
    <t>1500260190</t>
  </si>
  <si>
    <t xml:space="preserve">            Паспортизация муниципального имущества</t>
  </si>
  <si>
    <t>1500260290</t>
  </si>
  <si>
    <t xml:space="preserve">      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</si>
  <si>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</si>
  <si>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</si>
  <si>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Управление капитального строительства Администрации города Воткинска</t>
  </si>
  <si>
    <t>940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</si>
  <si>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</si>
  <si>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</si>
  <si>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</si>
  <si>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</si>
  <si>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  Строительство объектов муниципальной собственности</t>
  </si>
  <si>
    <t>1110160140</t>
  </si>
  <si>
    <t>1110360030</t>
  </si>
  <si>
    <t>1110360290</t>
  </si>
  <si>
    <t>1110162200</t>
  </si>
  <si>
    <t xml:space="preserve">  Управление образования Администрации города Воткинска</t>
  </si>
  <si>
    <t>941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</si>
  <si>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</si>
  <si>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</si>
  <si>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</si>
  <si>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</si>
  <si>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</si>
  <si>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</si>
  <si>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0110160630</t>
  </si>
  <si>
    <t xml:space="preserve">            Обеспечение деятельности подведомственных учреждений за счет средств бюджета города Воткинска</t>
  </si>
  <si>
    <t>0110161100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</si>
  <si>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</si>
  <si>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</si>
  <si>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</si>
  <si>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</si>
  <si>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</si>
  <si>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</si>
  <si>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</si>
  <si>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</si>
  <si>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>0120204330</t>
  </si>
  <si>
    <t xml:space="preserve">      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</si>
  <si>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</si>
  <si>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Подпрограмма "Детское и школьное питание"</t>
  </si>
  <si>
    <t>0150000000</t>
  </si>
  <si>
    <t xml:space="preserve">      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</si>
  <si>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</si>
  <si>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      Детское и школьное питание - софинансирование</t>
  </si>
  <si>
    <t>01501S6960</t>
  </si>
  <si>
    <t>0130160630</t>
  </si>
  <si>
    <t>0160160630</t>
  </si>
  <si>
    <t xml:space="preserve">      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</si>
  <si>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</si>
  <si>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>01602S5230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</si>
  <si>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</si>
  <si>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</si>
  <si>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</si>
  <si>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</si>
  <si>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</si>
  <si>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</si>
  <si>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</si>
  <si>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</si>
  <si>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</si>
  <si>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  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</si>
  <si>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</si>
  <si>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    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</si>
  <si>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</si>
  <si>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</si>
  <si>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</si>
  <si>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</si>
  <si>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</si>
  <si>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</si>
  <si>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</si>
  <si>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</si>
  <si>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</si>
  <si>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>1410560030</t>
  </si>
  <si>
    <t xml:space="preserve">            Центральный аппарат-развитие информационных систем</t>
  </si>
  <si>
    <t>1420560030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</si>
  <si>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</si>
  <si>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</si>
  <si>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</si>
  <si>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</si>
  <si>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Обслуживание государственного внутреннего и муниципального долга</t>
  </si>
  <si>
    <t>1410460070</t>
  </si>
  <si>
    <t xml:space="preserve">              Обслуживание муниципального долга</t>
  </si>
  <si>
    <t>730</t>
  </si>
  <si>
    <t xml:space="preserve">  Контрольно-счетное управление города Воткинска</t>
  </si>
  <si>
    <t>947</t>
  </si>
  <si>
    <t xml:space="preserve">            Контрольно-счетный орган муниципального образования-программа эффективности расходов бюджета</t>
  </si>
  <si>
    <t>1420760050</t>
  </si>
  <si>
    <t xml:space="preserve">            Контрольно-счетный орган муниципального образования</t>
  </si>
  <si>
    <t>9900060050</t>
  </si>
  <si>
    <t>ИТОГО РАСХОДОВ</t>
  </si>
  <si>
    <t>Центральный аппарат-программа эффективности расходов бюджета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</si>
  <si>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</si>
  <si>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16001L5552</t>
  </si>
  <si>
    <t>1600000000</t>
  </si>
  <si>
    <t>16004L5551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</si>
  <si>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</si>
  <si>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муниципальных территорий общего пользования)</t>
  </si>
  <si>
    <t xml:space="preserve">          Субсидии автономным учреждениям</t>
  </si>
  <si>
    <t>Иные закупки товаров, работ и услуг для обеспечения государственных (муниципальных) нужд</t>
  </si>
  <si>
    <t xml:space="preserve">      Судебная система</t>
  </si>
  <si>
    <t>0105</t>
  </si>
  <si>
    <t>9900051200</t>
  </si>
  <si>
    <t xml:space="preserve">            Субвенция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</si>
  <si>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0740662800</t>
  </si>
  <si>
    <t xml:space="preserve">  </t>
  </si>
  <si>
    <t>Сумма                  (тыс. руб.) утверждено</t>
  </si>
  <si>
    <t>Сумма                  (тыс. руб.) уточнено</t>
  </si>
  <si>
    <t xml:space="preserve">            Оказание государственной поддержки моногородам Удмуртской Республики</t>
  </si>
  <si>
    <t>0750208000</t>
  </si>
  <si>
    <t xml:space="preserve">      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</si>
  <si>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</si>
  <si>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      Мероприятия по проведению капитального ремонта объектов муниципальной собственности</t>
  </si>
  <si>
    <t>1110260150</t>
  </si>
  <si>
    <t xml:space="preserve">            Безвозмездные поступления от юридических и физических лиц</t>
  </si>
  <si>
    <t>1110160180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</si>
  <si>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</si>
  <si>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</si>
  <si>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</si>
  <si>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      Мероприятия в области коммунального хозяйства-в сфере водоотведения</t>
  </si>
  <si>
    <t>0730362210</t>
  </si>
  <si>
    <t xml:space="preserve">  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</si>
  <si>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0730660100</t>
  </si>
  <si>
    <t xml:space="preserve">            Реализация наказов избирателей и повышение уровня благосостояния населения</t>
  </si>
  <si>
    <t>0740605720</t>
  </si>
  <si>
    <t>0760160100</t>
  </si>
  <si>
    <t xml:space="preserve">            Резервные фонды исполнительных органов государственной власти субъектов РФ</t>
  </si>
  <si>
    <t>9900000310</t>
  </si>
  <si>
    <t>1010161450</t>
  </si>
  <si>
    <t>0220862800</t>
  </si>
  <si>
    <t>0120161209</t>
  </si>
  <si>
    <t xml:space="preserve">            Обеспечение деятельности подведомственных учреждений - дотация на сбалансированность</t>
  </si>
  <si>
    <t xml:space="preserve">      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</si>
  <si>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</si>
  <si>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r>
      <t xml:space="preserve">   </t>
    </r>
    <r>
      <rPr>
        <sz val="10"/>
        <color rgb="FF000000"/>
        <rFont val="Times New Roman"/>
        <family val="1"/>
        <charset val="204"/>
      </rPr>
      <t xml:space="preserve">         Гражданско-патриотическое воспитание подростков и молодежи</t>
    </r>
  </si>
  <si>
    <t>Дополнительное образование детей</t>
  </si>
  <si>
    <t>07417L5600</t>
  </si>
  <si>
    <t>Содействие обустройству мест массового отдыха населения (городских парков)</t>
  </si>
  <si>
    <t>5) Приложение 9   к Бюджету муниципального образования «Город Воткинск» на 2018 год и на плановый период 2019 и 2020 годов "Ведомственная структура расходов Бюджета муниципального образования   «Город Воткинск» на 2018 год» в части изменяемых строк изложить в следующей редакции:</t>
  </si>
  <si>
    <t xml:space="preserve">            Проведение общегородского референдума "Формирование комфортной городской среды"</t>
  </si>
  <si>
    <t>1600560060</t>
  </si>
  <si>
    <t>0420108100</t>
  </si>
  <si>
    <t xml:space="preserve">  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</si>
  <si>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0420108350</t>
  </si>
  <si>
    <t>04201S8350</t>
  </si>
  <si>
    <t xml:space="preserve">  Иные закупки товаров, работ и услуг для обеспечения государственных (муниципальных) нужд</t>
  </si>
  <si>
    <t>07307S8000</t>
  </si>
  <si>
    <t xml:space="preserve">            Мероприятия в области жилищного хозяйства -содержание и ремонт муниципального жилищного фонда</t>
  </si>
  <si>
    <t xml:space="preserve">            Содержание наружного освещения города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</si>
  <si>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</si>
  <si>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</si>
  <si>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Обеспечение жильем отдельных категорий граждан, установленных Федеральным законом от 12 января 1995 года №5-ФЗ "О ветеранах" и от 24 ноября 1995 года №181-ФЗ "О социальной защите инвалидов в Российской Федерации"</t>
  </si>
  <si>
    <t>0430351350</t>
  </si>
  <si>
    <t xml:space="preserve">            Субсидия по государственной программе Удмуртской Республики "Управление государственным имушеством№ на 2013-2020 годы</t>
  </si>
  <si>
    <t>1500105040</t>
  </si>
  <si>
    <t>1110160170</t>
  </si>
  <si>
    <t>07502S8000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</si>
  <si>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</si>
  <si>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</si>
  <si>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>16001R5550</t>
  </si>
  <si>
    <t>16004R5550</t>
  </si>
  <si>
    <t xml:space="preserve">            Уплата налога на имущество организаций за счет средств местного бюджета</t>
  </si>
  <si>
    <t>9900060620</t>
  </si>
  <si>
    <t xml:space="preserve">            Комплектование книжных фондов библиотек муниципальных образований</t>
  </si>
  <si>
    <t>03101R5190</t>
  </si>
  <si>
    <t xml:space="preserve">            Финансирование организации отдыха детей</t>
  </si>
  <si>
    <t>01604S5230</t>
  </si>
  <si>
    <t xml:space="preserve">            Укрепление материально-технической базы муниципальных загородных детских оздоровительных лагерей</t>
  </si>
  <si>
    <t>01601S5230</t>
  </si>
  <si>
    <t>0705</t>
  </si>
  <si>
    <t xml:space="preserve">            Расходы на дополнительное профессиональное образование по профилю педагогической деятельности (детские сады)</t>
  </si>
  <si>
    <t>0110101820</t>
  </si>
  <si>
    <t xml:space="preserve">      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</si>
  <si>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</si>
  <si>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</si>
  <si>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</si>
  <si>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</si>
  <si>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</si>
  <si>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Профессиональная подготовка, переподготовка и повышение квалификации</t>
  </si>
  <si>
    <t xml:space="preserve">  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 - дотация на сбалансированность</t>
  </si>
  <si>
    <t>1600462399</t>
  </si>
  <si>
    <t>0110162800</t>
  </si>
  <si>
    <t>Реализация наказов избирателейи повышение уровня благосостояния населения</t>
  </si>
  <si>
    <t>Организация предоставления общедоступного и бесплатного дошкольного, начального лбщего,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возможностямиздоровья в общеобразовательных организациях</t>
  </si>
  <si>
    <t>0120162800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</si>
</sst>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2"/>
      <color rgb="FF000000"/>
      <name val="Arial Cyr"/>
    </font>
    <font>
      <sz val="11"/>
      <name val="Calibri"/>
      <family val="2"/>
    </font>
    <font>
      <sz val="1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63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0" fontId="5" fillId="2" borderId="3">
      <alignment horizontal="right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0" fontId="5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164" fontId="8" fillId="3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164" fontId="8" fillId="3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3" fillId="0" borderId="0"/>
    <xf numFmtId="0" fontId="8" fillId="0" borderId="3">
      <alignment vertical="top" wrapText="1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164" fontId="8" fillId="3" borderId="3">
      <alignment horizontal="right" vertical="top" shrinkToFit="1"/>
    </xf>
  </cellStyleXfs>
  <cellXfs count="71">
    <xf numFmtId="0" fontId="0" fillId="0" borderId="0" xfId="0"/>
    <xf numFmtId="0" fontId="2" fillId="0" borderId="0" xfId="0" applyFont="1"/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1" fillId="0" borderId="3" xfId="10" applyNumberFormat="1" applyFont="1" applyAlignment="1" applyProtection="1">
      <alignment horizontal="left" vertical="top" wrapText="1"/>
    </xf>
    <xf numFmtId="49" fontId="1" fillId="0" borderId="3" xfId="32" applyNumberFormat="1" applyFont="1" applyProtection="1">
      <alignment horizontal="center" vertical="top" shrinkToFit="1"/>
    </xf>
    <xf numFmtId="0" fontId="9" fillId="0" borderId="3" xfId="10" applyNumberFormat="1" applyFont="1" applyProtection="1">
      <alignment vertical="top" wrapText="1"/>
    </xf>
    <xf numFmtId="49" fontId="9" fillId="0" borderId="3" xfId="11" applyFont="1" applyProtection="1">
      <alignment horizontal="center" vertical="top" shrinkToFit="1"/>
    </xf>
    <xf numFmtId="164" fontId="7" fillId="5" borderId="0" xfId="0" applyNumberFormat="1" applyFont="1" applyFill="1"/>
    <xf numFmtId="0" fontId="11" fillId="0" borderId="3" xfId="10" applyNumberFormat="1" applyFont="1" applyProtection="1">
      <alignment vertical="top" wrapText="1"/>
    </xf>
    <xf numFmtId="49" fontId="11" fillId="0" borderId="3" xfId="11" applyFont="1" applyProtection="1">
      <alignment horizontal="center" vertical="top" shrinkToFit="1"/>
    </xf>
    <xf numFmtId="0" fontId="14" fillId="0" borderId="7" xfId="132" applyFont="1" applyBorder="1" applyAlignment="1">
      <alignment vertical="top" wrapText="1"/>
    </xf>
    <xf numFmtId="0" fontId="15" fillId="5" borderId="3" xfId="10" applyNumberFormat="1" applyFont="1" applyFill="1" applyProtection="1">
      <alignment vertical="top" wrapText="1"/>
    </xf>
    <xf numFmtId="49" fontId="15" fillId="0" borderId="3" xfId="11" applyFont="1" applyProtection="1">
      <alignment horizontal="center" vertical="top" shrinkToFit="1"/>
    </xf>
    <xf numFmtId="0" fontId="9" fillId="0" borderId="3" xfId="10" applyNumberFormat="1" applyFont="1" applyFill="1" applyProtection="1">
      <alignment vertical="top" wrapText="1"/>
    </xf>
    <xf numFmtId="49" fontId="9" fillId="0" borderId="3" xfId="11" applyFont="1" applyFill="1" applyProtection="1">
      <alignment horizontal="center" vertical="top" shrinkToFit="1"/>
    </xf>
    <xf numFmtId="0" fontId="0" fillId="0" borderId="0" xfId="0" applyFill="1"/>
    <xf numFmtId="0" fontId="9" fillId="0" borderId="3" xfId="133" applyNumberFormat="1" applyFont="1" applyProtection="1">
      <alignment vertical="top" wrapText="1"/>
    </xf>
    <xf numFmtId="0" fontId="9" fillId="0" borderId="3" xfId="139" applyNumberFormat="1" applyFont="1" applyProtection="1">
      <alignment vertical="top" wrapText="1"/>
    </xf>
    <xf numFmtId="0" fontId="9" fillId="0" borderId="3" xfId="23" applyNumberFormat="1" applyFont="1" applyFill="1" applyBorder="1" applyAlignment="1" applyProtection="1">
      <alignment vertical="top" wrapText="1"/>
    </xf>
    <xf numFmtId="1" fontId="9" fillId="0" borderId="3" xfId="25" applyNumberFormat="1" applyFont="1" applyFill="1" applyAlignment="1" applyProtection="1">
      <alignment horizontal="center" vertical="top" shrinkToFit="1"/>
    </xf>
    <xf numFmtId="49" fontId="9" fillId="0" borderId="10" xfId="11" applyFont="1" applyBorder="1" applyProtection="1">
      <alignment horizontal="center" vertical="top" shrinkToFit="1"/>
    </xf>
    <xf numFmtId="164" fontId="9" fillId="5" borderId="7" xfId="81" applyFont="1" applyFill="1" applyBorder="1" applyProtection="1">
      <alignment horizontal="right" vertical="top" shrinkToFit="1"/>
    </xf>
    <xf numFmtId="49" fontId="11" fillId="0" borderId="10" xfId="11" applyFont="1" applyBorder="1" applyProtection="1">
      <alignment horizontal="center" vertical="top" shrinkToFit="1"/>
    </xf>
    <xf numFmtId="164" fontId="18" fillId="0" borderId="7" xfId="0" applyNumberFormat="1" applyFont="1" applyBorder="1" applyAlignment="1">
      <alignment vertical="top"/>
    </xf>
    <xf numFmtId="164" fontId="19" fillId="0" borderId="7" xfId="0" applyNumberFormat="1" applyFont="1" applyBorder="1" applyAlignment="1">
      <alignment vertical="top"/>
    </xf>
    <xf numFmtId="164" fontId="9" fillId="5" borderId="12" xfId="81" applyFont="1" applyFill="1" applyBorder="1" applyProtection="1">
      <alignment horizontal="right" vertical="top" shrinkToFit="1"/>
    </xf>
    <xf numFmtId="164" fontId="9" fillId="5" borderId="3" xfId="81" applyFont="1" applyFill="1" applyBorder="1" applyProtection="1">
      <alignment horizontal="right" vertical="top" shrinkToFit="1"/>
    </xf>
    <xf numFmtId="164" fontId="9" fillId="5" borderId="13" xfId="81" applyFont="1" applyFill="1" applyBorder="1" applyProtection="1">
      <alignment horizontal="right" vertical="top" shrinkToFit="1"/>
    </xf>
    <xf numFmtId="164" fontId="9" fillId="5" borderId="8" xfId="81" applyFont="1" applyFill="1" applyBorder="1" applyProtection="1">
      <alignment horizontal="right" vertical="top" shrinkToFit="1"/>
    </xf>
    <xf numFmtId="1" fontId="9" fillId="0" borderId="3" xfId="25" applyNumberFormat="1" applyFont="1" applyAlignment="1" applyProtection="1">
      <alignment horizontal="center" vertical="top" shrinkToFit="1"/>
    </xf>
    <xf numFmtId="164" fontId="18" fillId="0" borderId="2" xfId="0" applyNumberFormat="1" applyFont="1" applyBorder="1" applyAlignment="1">
      <alignment vertical="top"/>
    </xf>
    <xf numFmtId="0" fontId="9" fillId="5" borderId="3" xfId="23" applyNumberFormat="1" applyFont="1" applyFill="1" applyBorder="1" applyAlignment="1" applyProtection="1">
      <alignment vertical="top" wrapText="1"/>
    </xf>
    <xf numFmtId="164" fontId="9" fillId="0" borderId="3" xfId="81" applyFont="1" applyFill="1" applyBorder="1" applyProtection="1">
      <alignment horizontal="right" vertical="top" shrinkToFit="1"/>
    </xf>
    <xf numFmtId="164" fontId="9" fillId="0" borderId="13" xfId="81" applyFont="1" applyFill="1" applyBorder="1" applyProtection="1">
      <alignment horizontal="right" vertical="top" shrinkToFit="1"/>
    </xf>
    <xf numFmtId="1" fontId="9" fillId="5" borderId="3" xfId="25" applyNumberFormat="1" applyFont="1" applyFill="1" applyAlignment="1" applyProtection="1">
      <alignment horizontal="center" vertical="top" shrinkToFit="1"/>
    </xf>
    <xf numFmtId="164" fontId="11" fillId="5" borderId="3" xfId="81" applyFont="1" applyFill="1" applyBorder="1" applyProtection="1">
      <alignment horizontal="right" vertical="top" shrinkToFit="1"/>
    </xf>
    <xf numFmtId="164" fontId="11" fillId="0" borderId="3" xfId="82" applyNumberFormat="1" applyFont="1" applyFill="1" applyAlignment="1" applyProtection="1">
      <alignment horizontal="right" vertical="top" shrinkToFit="1"/>
    </xf>
    <xf numFmtId="164" fontId="9" fillId="0" borderId="3" xfId="82" applyNumberFormat="1" applyFont="1" applyFill="1" applyAlignment="1" applyProtection="1">
      <alignment horizontal="right" vertical="top" shrinkToFit="1"/>
    </xf>
    <xf numFmtId="164" fontId="9" fillId="0" borderId="8" xfId="82" applyNumberFormat="1" applyFont="1" applyFill="1" applyBorder="1" applyAlignment="1" applyProtection="1">
      <alignment horizontal="right" vertical="top" shrinkToFit="1"/>
    </xf>
    <xf numFmtId="164" fontId="9" fillId="0" borderId="11" xfId="82" applyNumberFormat="1" applyFont="1" applyFill="1" applyBorder="1" applyAlignment="1" applyProtection="1">
      <alignment horizontal="right" vertical="top" shrinkToFit="1"/>
    </xf>
    <xf numFmtId="0" fontId="11" fillId="5" borderId="3" xfId="23" applyNumberFormat="1" applyFont="1" applyFill="1" applyBorder="1" applyAlignment="1" applyProtection="1">
      <alignment vertical="top" wrapText="1"/>
    </xf>
    <xf numFmtId="164" fontId="9" fillId="5" borderId="11" xfId="81" applyFont="1" applyFill="1" applyBorder="1" applyProtection="1">
      <alignment horizontal="right" vertical="top" shrinkToFit="1"/>
    </xf>
    <xf numFmtId="164" fontId="9" fillId="5" borderId="3" xfId="82" applyFont="1" applyFill="1" applyProtection="1">
      <alignment horizontal="right" vertical="top" shrinkToFit="1"/>
    </xf>
    <xf numFmtId="164" fontId="9" fillId="0" borderId="3" xfId="82" applyFont="1" applyFill="1" applyProtection="1">
      <alignment horizontal="right" vertical="top" shrinkToFit="1"/>
    </xf>
    <xf numFmtId="164" fontId="11" fillId="0" borderId="3" xfId="82" applyFont="1" applyFill="1" applyProtection="1">
      <alignment horizontal="right" vertical="top" shrinkToFit="1"/>
    </xf>
    <xf numFmtId="0" fontId="9" fillId="0" borderId="3" xfId="10" applyNumberFormat="1" applyFont="1" applyAlignment="1" applyProtection="1">
      <alignment horizontal="center" vertical="center" wrapText="1"/>
    </xf>
    <xf numFmtId="49" fontId="15" fillId="0" borderId="3" xfId="11" applyFont="1" applyFill="1" applyProtection="1">
      <alignment horizontal="center" vertical="top" shrinkToFit="1"/>
    </xf>
    <xf numFmtId="164" fontId="18" fillId="0" borderId="7" xfId="0" applyNumberFormat="1" applyFont="1" applyFill="1" applyBorder="1" applyAlignment="1">
      <alignment vertical="top"/>
    </xf>
    <xf numFmtId="0" fontId="11" fillId="0" borderId="3" xfId="23" applyNumberFormat="1" applyFont="1" applyFill="1" applyBorder="1" applyAlignment="1" applyProtection="1">
      <alignment vertical="top" wrapText="1"/>
    </xf>
    <xf numFmtId="0" fontId="17" fillId="0" borderId="0" xfId="0" applyFont="1" applyFill="1"/>
    <xf numFmtId="0" fontId="17" fillId="0" borderId="15" xfId="0" applyFont="1" applyFill="1" applyBorder="1"/>
    <xf numFmtId="164" fontId="18" fillId="0" borderId="14" xfId="0" applyNumberFormat="1" applyFont="1" applyFill="1" applyBorder="1" applyAlignment="1">
      <alignment vertical="top"/>
    </xf>
    <xf numFmtId="0" fontId="18" fillId="0" borderId="14" xfId="0" applyFont="1" applyFill="1" applyBorder="1" applyAlignment="1">
      <alignment vertical="top"/>
    </xf>
    <xf numFmtId="164" fontId="18" fillId="0" borderId="3" xfId="0" applyNumberFormat="1" applyFont="1" applyFill="1" applyBorder="1" applyAlignment="1">
      <alignment vertical="top"/>
    </xf>
    <xf numFmtId="0" fontId="18" fillId="0" borderId="15" xfId="0" applyFont="1" applyFill="1" applyBorder="1" applyAlignment="1">
      <alignment vertical="top"/>
    </xf>
    <xf numFmtId="164" fontId="9" fillId="5" borderId="16" xfId="81" applyFont="1" applyFill="1" applyBorder="1" applyProtection="1">
      <alignment horizontal="right" vertical="top" shrinkToFit="1"/>
    </xf>
    <xf numFmtId="0" fontId="17" fillId="0" borderId="13" xfId="0" applyFont="1" applyFill="1" applyBorder="1"/>
    <xf numFmtId="164" fontId="17" fillId="0" borderId="7" xfId="0" applyNumberFormat="1" applyFont="1" applyFill="1" applyBorder="1"/>
    <xf numFmtId="164" fontId="18" fillId="0" borderId="3" xfId="0" applyNumberFormat="1" applyFont="1" applyBorder="1" applyAlignment="1">
      <alignment vertical="top"/>
    </xf>
    <xf numFmtId="164" fontId="18" fillId="0" borderId="1" xfId="0" applyNumberFormat="1" applyFont="1" applyBorder="1" applyAlignment="1">
      <alignment vertical="top"/>
    </xf>
    <xf numFmtId="0" fontId="17" fillId="0" borderId="14" xfId="0" applyFont="1" applyFill="1" applyBorder="1" applyAlignment="1">
      <alignment vertical="top"/>
    </xf>
    <xf numFmtId="49" fontId="9" fillId="5" borderId="3" xfId="25" applyNumberFormat="1" applyFont="1" applyFill="1" applyAlignment="1" applyProtection="1">
      <alignment horizontal="center" vertical="top" shrinkToFi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NumberFormat="1" applyFont="1" applyFill="1" applyAlignment="1">
      <alignment vertical="top" wrapText="1"/>
    </xf>
    <xf numFmtId="0" fontId="16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</cellXfs>
  <cellStyles count="163">
    <cellStyle name="br" xfId="14"/>
    <cellStyle name="col" xfId="15"/>
    <cellStyle name="st29" xfId="73"/>
    <cellStyle name="st29 2" xfId="84"/>
    <cellStyle name="st29 3" xfId="113"/>
    <cellStyle name="st29 4" xfId="143"/>
    <cellStyle name="st30" xfId="85"/>
    <cellStyle name="st31" xfId="65"/>
    <cellStyle name="st31 2" xfId="81"/>
    <cellStyle name="st31 3" xfId="111"/>
    <cellStyle name="st31 4" xfId="141"/>
    <cellStyle name="st32" xfId="82"/>
    <cellStyle name="st33" xfId="162"/>
    <cellStyle name="style0" xfId="16"/>
    <cellStyle name="style0 2" xfId="87"/>
    <cellStyle name="style0 3" xfId="115"/>
    <cellStyle name="style0 4" xfId="145"/>
    <cellStyle name="td" xfId="17"/>
    <cellStyle name="td 2" xfId="88"/>
    <cellStyle name="td 3" xfId="116"/>
    <cellStyle name="td 4" xfId="146"/>
    <cellStyle name="tr" xfId="18"/>
    <cellStyle name="xl21" xfId="19"/>
    <cellStyle name="xl21 2" xfId="89"/>
    <cellStyle name="xl21 3" xfId="117"/>
    <cellStyle name="xl21 4" xfId="147"/>
    <cellStyle name="xl22" xfId="1"/>
    <cellStyle name="xl22 2" xfId="74"/>
    <cellStyle name="xl22 3" xfId="104"/>
    <cellStyle name="xl22 4" xfId="134"/>
    <cellStyle name="xl23" xfId="2"/>
    <cellStyle name="xl23 2" xfId="75"/>
    <cellStyle name="xl23 3" xfId="105"/>
    <cellStyle name="xl23 4" xfId="135"/>
    <cellStyle name="xl24" xfId="3"/>
    <cellStyle name="xl24 2" xfId="76"/>
    <cellStyle name="xl24 3" xfId="106"/>
    <cellStyle name="xl24 4" xfId="136"/>
    <cellStyle name="xl25" xfId="4"/>
    <cellStyle name="xl25 2" xfId="77"/>
    <cellStyle name="xl25 3" xfId="107"/>
    <cellStyle name="xl25 4" xfId="137"/>
    <cellStyle name="xl26" xfId="20"/>
    <cellStyle name="xl26 2" xfId="90"/>
    <cellStyle name="xl26 3" xfId="118"/>
    <cellStyle name="xl26 4" xfId="148"/>
    <cellStyle name="xl27" xfId="5"/>
    <cellStyle name="xl27 2" xfId="78"/>
    <cellStyle name="xl27 3" xfId="108"/>
    <cellStyle name="xl27 4" xfId="138"/>
    <cellStyle name="xl28" xfId="21"/>
    <cellStyle name="xl28 2" xfId="91"/>
    <cellStyle name="xl28 3" xfId="119"/>
    <cellStyle name="xl28 4" xfId="149"/>
    <cellStyle name="xl29" xfId="22"/>
    <cellStyle name="xl29 2" xfId="92"/>
    <cellStyle name="xl29 3" xfId="120"/>
    <cellStyle name="xl29 4" xfId="150"/>
    <cellStyle name="xl30" xfId="6"/>
    <cellStyle name="xl30 2" xfId="83"/>
    <cellStyle name="xl30 3" xfId="112"/>
    <cellStyle name="xl30 4" xfId="142"/>
    <cellStyle name="xl31" xfId="7"/>
    <cellStyle name="xl31 2" xfId="93"/>
    <cellStyle name="xl31 3" xfId="121"/>
    <cellStyle name="xl31 4" xfId="151"/>
    <cellStyle name="xl31 41" xfId="67"/>
    <cellStyle name="xl31 42" xfId="69"/>
    <cellStyle name="xl32" xfId="8"/>
    <cellStyle name="xl32 2" xfId="94"/>
    <cellStyle name="xl32 3" xfId="122"/>
    <cellStyle name="xl32 4" xfId="152"/>
    <cellStyle name="xl33" xfId="9"/>
    <cellStyle name="xl33 2" xfId="86"/>
    <cellStyle name="xl33 3" xfId="114"/>
    <cellStyle name="xl33 4" xfId="144"/>
    <cellStyle name="xl34" xfId="10"/>
    <cellStyle name="xl34 10" xfId="133"/>
    <cellStyle name="xl34 2" xfId="79"/>
    <cellStyle name="xl34 3" xfId="109"/>
    <cellStyle name="xl34 4" xfId="139"/>
    <cellStyle name="xl35" xfId="11"/>
    <cellStyle name="xl35 10" xfId="51"/>
    <cellStyle name="xl35 13" xfId="53"/>
    <cellStyle name="xl35 15" xfId="54"/>
    <cellStyle name="xl35 17" xfId="55"/>
    <cellStyle name="xl35 19" xfId="58"/>
    <cellStyle name="xl35 2" xfId="32"/>
    <cellStyle name="xl35 3" xfId="71"/>
    <cellStyle name="xl35 37" xfId="39"/>
    <cellStyle name="xl35 38" xfId="40"/>
    <cellStyle name="xl35 4" xfId="80"/>
    <cellStyle name="xl35 47" xfId="66"/>
    <cellStyle name="xl35 49" xfId="68"/>
    <cellStyle name="xl35 5" xfId="110"/>
    <cellStyle name="xl35 56" xfId="36"/>
    <cellStyle name="xl35 57" xfId="72"/>
    <cellStyle name="xl35 6" xfId="140"/>
    <cellStyle name="xl35 60" xfId="41"/>
    <cellStyle name="xl35 65" xfId="48"/>
    <cellStyle name="xl35 7" xfId="70"/>
    <cellStyle name="xl35 70" xfId="59"/>
    <cellStyle name="xl35 72" xfId="61"/>
    <cellStyle name="xl36" xfId="12"/>
    <cellStyle name="xl36 2" xfId="95"/>
    <cellStyle name="xl36 3" xfId="123"/>
    <cellStyle name="xl36 4" xfId="153"/>
    <cellStyle name="xl36 61" xfId="33"/>
    <cellStyle name="xl36 63" xfId="46"/>
    <cellStyle name="xl36 72" xfId="30"/>
    <cellStyle name="xl36 73" xfId="31"/>
    <cellStyle name="xl36 74" xfId="34"/>
    <cellStyle name="xl36 75" xfId="35"/>
    <cellStyle name="xl36 76" xfId="37"/>
    <cellStyle name="xl36 77" xfId="38"/>
    <cellStyle name="xl36 80" xfId="42"/>
    <cellStyle name="xl36 81" xfId="43"/>
    <cellStyle name="xl36 82" xfId="44"/>
    <cellStyle name="xl36 83" xfId="45"/>
    <cellStyle name="xl36 84" xfId="47"/>
    <cellStyle name="xl36 85" xfId="49"/>
    <cellStyle name="xl36 86" xfId="50"/>
    <cellStyle name="xl36 87" xfId="52"/>
    <cellStyle name="xl36 88" xfId="56"/>
    <cellStyle name="xl36 89" xfId="57"/>
    <cellStyle name="xl36 91" xfId="60"/>
    <cellStyle name="xl36 92" xfId="62"/>
    <cellStyle name="xl36 93" xfId="63"/>
    <cellStyle name="xl36 94" xfId="64"/>
    <cellStyle name="xl37" xfId="13"/>
    <cellStyle name="xl37 2" xfId="96"/>
    <cellStyle name="xl37 3" xfId="124"/>
    <cellStyle name="xl37 4" xfId="154"/>
    <cellStyle name="xl38" xfId="23"/>
    <cellStyle name="xl38 2" xfId="97"/>
    <cellStyle name="xl38 3" xfId="125"/>
    <cellStyle name="xl38 4" xfId="155"/>
    <cellStyle name="xl39" xfId="24"/>
    <cellStyle name="xl39 2" xfId="98"/>
    <cellStyle name="xl39 3" xfId="126"/>
    <cellStyle name="xl39 4" xfId="156"/>
    <cellStyle name="xl40" xfId="25"/>
    <cellStyle name="xl40 2" xfId="99"/>
    <cellStyle name="xl40 3" xfId="127"/>
    <cellStyle name="xl40 4" xfId="157"/>
    <cellStyle name="xl41" xfId="26"/>
    <cellStyle name="xl41 2" xfId="100"/>
    <cellStyle name="xl41 3" xfId="128"/>
    <cellStyle name="xl41 4" xfId="158"/>
    <cellStyle name="xl42" xfId="27"/>
    <cellStyle name="xl42 2" xfId="101"/>
    <cellStyle name="xl42 3" xfId="129"/>
    <cellStyle name="xl42 4" xfId="159"/>
    <cellStyle name="xl43" xfId="28"/>
    <cellStyle name="xl43 2" xfId="102"/>
    <cellStyle name="xl43 3" xfId="130"/>
    <cellStyle name="xl43 4" xfId="160"/>
    <cellStyle name="xl44" xfId="29"/>
    <cellStyle name="xl44 2" xfId="103"/>
    <cellStyle name="xl44 3" xfId="131"/>
    <cellStyle name="xl44 4" xfId="161"/>
    <cellStyle name="Обычный" xfId="0" builtinId="0"/>
    <cellStyle name="Обычный 2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61"/>
  <sheetViews>
    <sheetView tabSelected="1" topLeftCell="A494" workbookViewId="0">
      <selection activeCell="I509" sqref="I509"/>
    </sheetView>
  </sheetViews>
  <sheetFormatPr defaultRowHeight="15"/>
  <cols>
    <col min="1" max="1" width="39.7109375" style="2" customWidth="1"/>
    <col min="2" max="2" width="7.7109375" style="2" customWidth="1"/>
    <col min="3" max="3" width="8.42578125" style="3" customWidth="1"/>
    <col min="4" max="4" width="11.140625" style="3" customWidth="1"/>
    <col min="5" max="5" width="7.5703125" style="2" customWidth="1"/>
    <col min="6" max="6" width="11.28515625" style="8" customWidth="1"/>
    <col min="7" max="7" width="14.5703125" hidden="1" customWidth="1"/>
    <col min="8" max="8" width="11.7109375" style="50" customWidth="1"/>
  </cols>
  <sheetData>
    <row r="1" spans="1:8" ht="66.75" customHeight="1">
      <c r="A1" s="65" t="s">
        <v>518</v>
      </c>
      <c r="B1" s="65"/>
      <c r="C1" s="65"/>
      <c r="D1" s="65"/>
      <c r="E1" s="65"/>
      <c r="F1" s="65"/>
      <c r="G1" s="65"/>
    </row>
    <row r="2" spans="1:8" ht="5.25" customHeight="1">
      <c r="A2" s="2" t="s">
        <v>485</v>
      </c>
    </row>
    <row r="3" spans="1:8">
      <c r="A3" s="67" t="s">
        <v>4</v>
      </c>
      <c r="B3" s="67" t="s">
        <v>0</v>
      </c>
      <c r="C3" s="69" t="s">
        <v>1</v>
      </c>
      <c r="D3" s="69" t="s">
        <v>2</v>
      </c>
      <c r="E3" s="67" t="s">
        <v>3</v>
      </c>
      <c r="F3" s="63" t="s">
        <v>486</v>
      </c>
      <c r="G3" s="63" t="s">
        <v>487</v>
      </c>
      <c r="H3" s="63" t="s">
        <v>487</v>
      </c>
    </row>
    <row r="4" spans="1:8" ht="24" customHeight="1">
      <c r="A4" s="68"/>
      <c r="B4" s="68"/>
      <c r="C4" s="70"/>
      <c r="D4" s="70"/>
      <c r="E4" s="68"/>
      <c r="F4" s="66"/>
      <c r="G4" s="64"/>
      <c r="H4" s="64"/>
    </row>
    <row r="5" spans="1:8" ht="25.5">
      <c r="A5" s="9" t="s">
        <v>5</v>
      </c>
      <c r="B5" s="10" t="s">
        <v>6</v>
      </c>
      <c r="C5" s="10"/>
      <c r="D5" s="10"/>
      <c r="E5" s="10"/>
      <c r="F5" s="25">
        <f>F6+F72+F87+F95</f>
        <v>100274.69999999998</v>
      </c>
      <c r="G5" s="25">
        <f t="shared" ref="G5:H5" si="0">G6+G72+G87+G95</f>
        <v>100274.69999999998</v>
      </c>
      <c r="H5" s="25">
        <f t="shared" si="0"/>
        <v>100581.8</v>
      </c>
    </row>
    <row r="6" spans="1:8">
      <c r="A6" s="6" t="s">
        <v>7</v>
      </c>
      <c r="B6" s="7" t="s">
        <v>6</v>
      </c>
      <c r="C6" s="7" t="s">
        <v>8</v>
      </c>
      <c r="D6" s="7"/>
      <c r="E6" s="7"/>
      <c r="F6" s="24">
        <f>F7+F12+F44+F48+F52+F56</f>
        <v>66833.799999999988</v>
      </c>
      <c r="G6" s="24">
        <f t="shared" ref="G6:H6" si="1">G7+G12+G44+G48+G52+G56</f>
        <v>66833.799999999988</v>
      </c>
      <c r="H6" s="24">
        <f t="shared" si="1"/>
        <v>67065.900000000009</v>
      </c>
    </row>
    <row r="7" spans="1:8" ht="38.25" hidden="1">
      <c r="A7" s="6" t="s">
        <v>9</v>
      </c>
      <c r="B7" s="7" t="s">
        <v>6</v>
      </c>
      <c r="C7" s="7" t="s">
        <v>10</v>
      </c>
      <c r="D7" s="7"/>
      <c r="E7" s="7"/>
      <c r="F7" s="26">
        <f>F8</f>
        <v>2866.1</v>
      </c>
      <c r="G7" s="26">
        <f t="shared" ref="G7:H10" si="2">G8</f>
        <v>2866.1</v>
      </c>
      <c r="H7" s="26">
        <f t="shared" si="2"/>
        <v>2866.1</v>
      </c>
    </row>
    <row r="8" spans="1:8" hidden="1">
      <c r="A8" s="6" t="s">
        <v>11</v>
      </c>
      <c r="B8" s="7" t="s">
        <v>6</v>
      </c>
      <c r="C8" s="7" t="s">
        <v>10</v>
      </c>
      <c r="D8" s="7" t="s">
        <v>12</v>
      </c>
      <c r="E8" s="7"/>
      <c r="F8" s="27">
        <f>F9</f>
        <v>2866.1</v>
      </c>
      <c r="G8" s="27">
        <f t="shared" si="2"/>
        <v>2866.1</v>
      </c>
      <c r="H8" s="27">
        <f t="shared" si="2"/>
        <v>2866.1</v>
      </c>
    </row>
    <row r="9" spans="1:8" ht="25.5" hidden="1">
      <c r="A9" s="6" t="s">
        <v>13</v>
      </c>
      <c r="B9" s="7" t="s">
        <v>6</v>
      </c>
      <c r="C9" s="7" t="s">
        <v>10</v>
      </c>
      <c r="D9" s="7" t="s">
        <v>14</v>
      </c>
      <c r="E9" s="7"/>
      <c r="F9" s="27">
        <f>F10</f>
        <v>2866.1</v>
      </c>
      <c r="G9" s="27">
        <f t="shared" si="2"/>
        <v>2866.1</v>
      </c>
      <c r="H9" s="27">
        <f t="shared" si="2"/>
        <v>2866.1</v>
      </c>
    </row>
    <row r="10" spans="1:8" hidden="1">
      <c r="A10" s="6" t="s">
        <v>15</v>
      </c>
      <c r="B10" s="7" t="s">
        <v>6</v>
      </c>
      <c r="C10" s="7" t="s">
        <v>10</v>
      </c>
      <c r="D10" s="7" t="s">
        <v>16</v>
      </c>
      <c r="E10" s="7"/>
      <c r="F10" s="27">
        <f>F11</f>
        <v>2866.1</v>
      </c>
      <c r="G10" s="27">
        <f t="shared" si="2"/>
        <v>2866.1</v>
      </c>
      <c r="H10" s="27">
        <f t="shared" si="2"/>
        <v>2866.1</v>
      </c>
    </row>
    <row r="11" spans="1:8" ht="25.5" hidden="1">
      <c r="A11" s="6" t="s">
        <v>17</v>
      </c>
      <c r="B11" s="7" t="s">
        <v>6</v>
      </c>
      <c r="C11" s="7" t="s">
        <v>10</v>
      </c>
      <c r="D11" s="7" t="s">
        <v>16</v>
      </c>
      <c r="E11" s="7" t="s">
        <v>18</v>
      </c>
      <c r="F11" s="28">
        <v>2866.1</v>
      </c>
      <c r="G11" s="28">
        <v>2866.1</v>
      </c>
      <c r="H11" s="61">
        <v>2866.1</v>
      </c>
    </row>
    <row r="12" spans="1:8" ht="55.9" customHeight="1">
      <c r="A12" s="6" t="s">
        <v>19</v>
      </c>
      <c r="B12" s="7" t="s">
        <v>6</v>
      </c>
      <c r="C12" s="7" t="s">
        <v>20</v>
      </c>
      <c r="D12" s="7"/>
      <c r="E12" s="7"/>
      <c r="F12" s="24">
        <f>F13</f>
        <v>62084.5</v>
      </c>
      <c r="G12" s="24">
        <f t="shared" ref="G12:H12" si="3">G13</f>
        <v>62084.5</v>
      </c>
      <c r="H12" s="24">
        <f t="shared" si="3"/>
        <v>62316.600000000013</v>
      </c>
    </row>
    <row r="13" spans="1:8">
      <c r="A13" s="6" t="s">
        <v>11</v>
      </c>
      <c r="B13" s="7" t="s">
        <v>6</v>
      </c>
      <c r="C13" s="7" t="s">
        <v>20</v>
      </c>
      <c r="D13" s="7" t="s">
        <v>12</v>
      </c>
      <c r="E13" s="7"/>
      <c r="F13" s="48">
        <f>F14+F36+F40</f>
        <v>62084.5</v>
      </c>
      <c r="G13" s="48">
        <f t="shared" ref="G13:H13" si="4">G14+G36+G40</f>
        <v>62084.5</v>
      </c>
      <c r="H13" s="48">
        <f t="shared" si="4"/>
        <v>62316.600000000013</v>
      </c>
    </row>
    <row r="14" spans="1:8" ht="25.5">
      <c r="A14" s="6" t="s">
        <v>13</v>
      </c>
      <c r="B14" s="7" t="s">
        <v>6</v>
      </c>
      <c r="C14" s="7" t="s">
        <v>20</v>
      </c>
      <c r="D14" s="7" t="s">
        <v>14</v>
      </c>
      <c r="E14" s="7"/>
      <c r="F14" s="48">
        <f>F15+F19+F21+F24+F27+F30+F33</f>
        <v>55341.599999999999</v>
      </c>
      <c r="G14" s="48">
        <f t="shared" ref="G14:H14" si="5">G15+G19+G21+G24+G27+G30+G33</f>
        <v>55341.599999999999</v>
      </c>
      <c r="H14" s="48">
        <f t="shared" si="5"/>
        <v>55491.900000000009</v>
      </c>
    </row>
    <row r="15" spans="1:8">
      <c r="A15" s="6" t="s">
        <v>21</v>
      </c>
      <c r="B15" s="7" t="s">
        <v>6</v>
      </c>
      <c r="C15" s="7" t="s">
        <v>20</v>
      </c>
      <c r="D15" s="7" t="s">
        <v>22</v>
      </c>
      <c r="E15" s="7"/>
      <c r="F15" s="24">
        <f>F16+F17+F18</f>
        <v>48234.1</v>
      </c>
      <c r="G15" s="24">
        <f t="shared" ref="G15:H15" si="6">G16+G17+G18</f>
        <v>48234.1</v>
      </c>
      <c r="H15" s="24">
        <f t="shared" si="6"/>
        <v>48234.100000000006</v>
      </c>
    </row>
    <row r="16" spans="1:8" ht="25.5">
      <c r="A16" s="6" t="s">
        <v>17</v>
      </c>
      <c r="B16" s="7" t="s">
        <v>6</v>
      </c>
      <c r="C16" s="7" t="s">
        <v>20</v>
      </c>
      <c r="D16" s="7" t="s">
        <v>22</v>
      </c>
      <c r="E16" s="7" t="s">
        <v>18</v>
      </c>
      <c r="F16" s="24">
        <v>42724.6</v>
      </c>
      <c r="G16" s="24">
        <v>42724.6</v>
      </c>
      <c r="H16" s="52">
        <v>42803.3</v>
      </c>
    </row>
    <row r="17" spans="1:8" ht="38.25">
      <c r="A17" s="6" t="s">
        <v>23</v>
      </c>
      <c r="B17" s="7" t="s">
        <v>6</v>
      </c>
      <c r="C17" s="7" t="s">
        <v>20</v>
      </c>
      <c r="D17" s="7" t="s">
        <v>22</v>
      </c>
      <c r="E17" s="7" t="s">
        <v>24</v>
      </c>
      <c r="F17" s="24">
        <v>5444.5</v>
      </c>
      <c r="G17" s="24">
        <v>5444.5</v>
      </c>
      <c r="H17" s="52">
        <v>5394.5</v>
      </c>
    </row>
    <row r="18" spans="1:8" ht="25.5">
      <c r="A18" s="6" t="s">
        <v>25</v>
      </c>
      <c r="B18" s="7" t="s">
        <v>6</v>
      </c>
      <c r="C18" s="7" t="s">
        <v>20</v>
      </c>
      <c r="D18" s="7" t="s">
        <v>22</v>
      </c>
      <c r="E18" s="7" t="s">
        <v>26</v>
      </c>
      <c r="F18" s="24">
        <v>65</v>
      </c>
      <c r="G18" s="24">
        <v>65</v>
      </c>
      <c r="H18" s="52">
        <v>36.299999999999997</v>
      </c>
    </row>
    <row r="19" spans="1:8" ht="25.5" hidden="1">
      <c r="A19" s="6" t="s">
        <v>27</v>
      </c>
      <c r="B19" s="7" t="s">
        <v>6</v>
      </c>
      <c r="C19" s="7" t="s">
        <v>20</v>
      </c>
      <c r="D19" s="7" t="s">
        <v>28</v>
      </c>
      <c r="E19" s="7"/>
      <c r="F19" s="24">
        <f>F20</f>
        <v>95</v>
      </c>
      <c r="G19" s="24">
        <f t="shared" ref="G19:H19" si="7">G20</f>
        <v>95</v>
      </c>
      <c r="H19" s="24">
        <f t="shared" si="7"/>
        <v>95</v>
      </c>
    </row>
    <row r="20" spans="1:8" ht="25.5" hidden="1">
      <c r="A20" s="6" t="s">
        <v>25</v>
      </c>
      <c r="B20" s="7" t="s">
        <v>6</v>
      </c>
      <c r="C20" s="7" t="s">
        <v>20</v>
      </c>
      <c r="D20" s="7" t="s">
        <v>28</v>
      </c>
      <c r="E20" s="7" t="s">
        <v>26</v>
      </c>
      <c r="F20" s="24">
        <v>95</v>
      </c>
      <c r="G20" s="24">
        <v>95</v>
      </c>
      <c r="H20" s="53">
        <v>95</v>
      </c>
    </row>
    <row r="21" spans="1:8" ht="38.25" hidden="1">
      <c r="A21" s="6" t="s">
        <v>29</v>
      </c>
      <c r="B21" s="7" t="s">
        <v>6</v>
      </c>
      <c r="C21" s="7" t="s">
        <v>20</v>
      </c>
      <c r="D21" s="7" t="s">
        <v>30</v>
      </c>
      <c r="E21" s="7"/>
      <c r="F21" s="26">
        <f>F22+F23</f>
        <v>1150.0999999999999</v>
      </c>
      <c r="G21" s="26">
        <f t="shared" ref="G21:H21" si="8">G22+G23</f>
        <v>1150.0999999999999</v>
      </c>
      <c r="H21" s="26">
        <f t="shared" si="8"/>
        <v>1150.0999999999999</v>
      </c>
    </row>
    <row r="22" spans="1:8" ht="25.5" hidden="1">
      <c r="A22" s="6" t="s">
        <v>17</v>
      </c>
      <c r="B22" s="7" t="s">
        <v>6</v>
      </c>
      <c r="C22" s="7" t="s">
        <v>20</v>
      </c>
      <c r="D22" s="7" t="s">
        <v>30</v>
      </c>
      <c r="E22" s="7" t="s">
        <v>18</v>
      </c>
      <c r="F22" s="27">
        <v>1137.3</v>
      </c>
      <c r="G22" s="27">
        <v>1137.3</v>
      </c>
      <c r="H22" s="27">
        <v>1137.3</v>
      </c>
    </row>
    <row r="23" spans="1:8" ht="38.25" hidden="1">
      <c r="A23" s="6" t="s">
        <v>23</v>
      </c>
      <c r="B23" s="7" t="s">
        <v>6</v>
      </c>
      <c r="C23" s="7" t="s">
        <v>20</v>
      </c>
      <c r="D23" s="7" t="s">
        <v>30</v>
      </c>
      <c r="E23" s="7" t="s">
        <v>24</v>
      </c>
      <c r="F23" s="27">
        <v>12.8</v>
      </c>
      <c r="G23" s="27">
        <v>12.8</v>
      </c>
      <c r="H23" s="27">
        <v>12.8</v>
      </c>
    </row>
    <row r="24" spans="1:8" ht="38.25" hidden="1">
      <c r="A24" s="6" t="s">
        <v>31</v>
      </c>
      <c r="B24" s="7" t="s">
        <v>6</v>
      </c>
      <c r="C24" s="7" t="s">
        <v>20</v>
      </c>
      <c r="D24" s="7" t="s">
        <v>32</v>
      </c>
      <c r="E24" s="7"/>
      <c r="F24" s="27">
        <f>F25+F26</f>
        <v>165.3</v>
      </c>
      <c r="G24" s="27">
        <f t="shared" ref="G24:H24" si="9">G25+G26</f>
        <v>165.3</v>
      </c>
      <c r="H24" s="27">
        <f t="shared" si="9"/>
        <v>165.3</v>
      </c>
    </row>
    <row r="25" spans="1:8" ht="25.5" hidden="1">
      <c r="A25" s="6" t="s">
        <v>17</v>
      </c>
      <c r="B25" s="7" t="s">
        <v>6</v>
      </c>
      <c r="C25" s="7" t="s">
        <v>20</v>
      </c>
      <c r="D25" s="7" t="s">
        <v>32</v>
      </c>
      <c r="E25" s="7" t="s">
        <v>18</v>
      </c>
      <c r="F25" s="28">
        <v>163.4</v>
      </c>
      <c r="G25" s="28">
        <v>163.4</v>
      </c>
      <c r="H25" s="28">
        <v>163.4</v>
      </c>
    </row>
    <row r="26" spans="1:8" ht="38.25" hidden="1">
      <c r="A26" s="6" t="s">
        <v>23</v>
      </c>
      <c r="B26" s="7" t="s">
        <v>6</v>
      </c>
      <c r="C26" s="7" t="s">
        <v>20</v>
      </c>
      <c r="D26" s="7" t="s">
        <v>32</v>
      </c>
      <c r="E26" s="7" t="s">
        <v>24</v>
      </c>
      <c r="F26" s="26">
        <v>1.9</v>
      </c>
      <c r="G26" s="26">
        <v>1.9</v>
      </c>
      <c r="H26" s="26">
        <v>1.9</v>
      </c>
    </row>
    <row r="27" spans="1:8" ht="25.5">
      <c r="A27" s="6" t="s">
        <v>33</v>
      </c>
      <c r="B27" s="7" t="s">
        <v>6</v>
      </c>
      <c r="C27" s="7" t="s">
        <v>20</v>
      </c>
      <c r="D27" s="7" t="s">
        <v>34</v>
      </c>
      <c r="E27" s="7"/>
      <c r="F27" s="27">
        <f>F28+F29</f>
        <v>4427.7000000000007</v>
      </c>
      <c r="G27" s="27">
        <f t="shared" ref="G27:H27" si="10">G28+G29</f>
        <v>4427.7000000000007</v>
      </c>
      <c r="H27" s="27">
        <f t="shared" si="10"/>
        <v>4578</v>
      </c>
    </row>
    <row r="28" spans="1:8" ht="25.5">
      <c r="A28" s="6" t="s">
        <v>17</v>
      </c>
      <c r="B28" s="7" t="s">
        <v>6</v>
      </c>
      <c r="C28" s="7" t="s">
        <v>20</v>
      </c>
      <c r="D28" s="7" t="s">
        <v>34</v>
      </c>
      <c r="E28" s="7" t="s">
        <v>18</v>
      </c>
      <c r="F28" s="27">
        <v>4377.6000000000004</v>
      </c>
      <c r="G28" s="27">
        <v>4377.6000000000004</v>
      </c>
      <c r="H28" s="52">
        <v>4387.6000000000004</v>
      </c>
    </row>
    <row r="29" spans="1:8" ht="38.25">
      <c r="A29" s="6" t="s">
        <v>23</v>
      </c>
      <c r="B29" s="7" t="s">
        <v>6</v>
      </c>
      <c r="C29" s="7" t="s">
        <v>20</v>
      </c>
      <c r="D29" s="7" t="s">
        <v>34</v>
      </c>
      <c r="E29" s="7" t="s">
        <v>24</v>
      </c>
      <c r="F29" s="27">
        <v>50.1</v>
      </c>
      <c r="G29" s="27">
        <v>50.1</v>
      </c>
      <c r="H29" s="52">
        <v>190.4</v>
      </c>
    </row>
    <row r="30" spans="1:8" ht="25.5" hidden="1">
      <c r="A30" s="6" t="s">
        <v>35</v>
      </c>
      <c r="B30" s="7" t="s">
        <v>6</v>
      </c>
      <c r="C30" s="7" t="s">
        <v>20</v>
      </c>
      <c r="D30" s="7" t="s">
        <v>36</v>
      </c>
      <c r="E30" s="7"/>
      <c r="F30" s="27">
        <f>F31+F32</f>
        <v>375.5</v>
      </c>
      <c r="G30" s="27">
        <f t="shared" ref="G30:H30" si="11">G31+G32</f>
        <v>375.5</v>
      </c>
      <c r="H30" s="27">
        <f t="shared" si="11"/>
        <v>375.5</v>
      </c>
    </row>
    <row r="31" spans="1:8" ht="25.5" hidden="1">
      <c r="A31" s="6" t="s">
        <v>17</v>
      </c>
      <c r="B31" s="7" t="s">
        <v>6</v>
      </c>
      <c r="C31" s="7" t="s">
        <v>20</v>
      </c>
      <c r="D31" s="7" t="s">
        <v>36</v>
      </c>
      <c r="E31" s="7" t="s">
        <v>18</v>
      </c>
      <c r="F31" s="27">
        <v>371.3</v>
      </c>
      <c r="G31" s="27">
        <v>371.3</v>
      </c>
      <c r="H31" s="27">
        <v>371.3</v>
      </c>
    </row>
    <row r="32" spans="1:8" ht="38.25" hidden="1">
      <c r="A32" s="6" t="s">
        <v>23</v>
      </c>
      <c r="B32" s="7" t="s">
        <v>6</v>
      </c>
      <c r="C32" s="7" t="s">
        <v>20</v>
      </c>
      <c r="D32" s="7" t="s">
        <v>36</v>
      </c>
      <c r="E32" s="7" t="s">
        <v>24</v>
      </c>
      <c r="F32" s="28">
        <v>4.2</v>
      </c>
      <c r="G32" s="28">
        <v>4.2</v>
      </c>
      <c r="H32" s="28">
        <v>4.2</v>
      </c>
    </row>
    <row r="33" spans="1:8" ht="102" hidden="1">
      <c r="A33" s="6" t="s">
        <v>37</v>
      </c>
      <c r="B33" s="7" t="s">
        <v>6</v>
      </c>
      <c r="C33" s="7" t="s">
        <v>20</v>
      </c>
      <c r="D33" s="7" t="s">
        <v>38</v>
      </c>
      <c r="E33" s="7"/>
      <c r="F33" s="26">
        <f>F34+F35</f>
        <v>893.90000000000009</v>
      </c>
      <c r="G33" s="26">
        <f t="shared" ref="G33:H33" si="12">G34+G35</f>
        <v>893.90000000000009</v>
      </c>
      <c r="H33" s="26">
        <f t="shared" si="12"/>
        <v>893.90000000000009</v>
      </c>
    </row>
    <row r="34" spans="1:8" ht="25.5" hidden="1">
      <c r="A34" s="6" t="s">
        <v>17</v>
      </c>
      <c r="B34" s="7" t="s">
        <v>6</v>
      </c>
      <c r="C34" s="7" t="s">
        <v>20</v>
      </c>
      <c r="D34" s="7" t="s">
        <v>38</v>
      </c>
      <c r="E34" s="7" t="s">
        <v>18</v>
      </c>
      <c r="F34" s="27">
        <v>848.7</v>
      </c>
      <c r="G34" s="27">
        <v>848.7</v>
      </c>
      <c r="H34" s="27">
        <v>848.7</v>
      </c>
    </row>
    <row r="35" spans="1:8" ht="38.25" hidden="1">
      <c r="A35" s="6" t="s">
        <v>23</v>
      </c>
      <c r="B35" s="7" t="s">
        <v>6</v>
      </c>
      <c r="C35" s="7" t="s">
        <v>20</v>
      </c>
      <c r="D35" s="7" t="s">
        <v>38</v>
      </c>
      <c r="E35" s="7" t="s">
        <v>24</v>
      </c>
      <c r="F35" s="27">
        <v>45.2</v>
      </c>
      <c r="G35" s="27">
        <v>45.2</v>
      </c>
      <c r="H35" s="27">
        <v>45.2</v>
      </c>
    </row>
    <row r="36" spans="1:8">
      <c r="A36" s="6" t="s">
        <v>39</v>
      </c>
      <c r="B36" s="7" t="s">
        <v>6</v>
      </c>
      <c r="C36" s="7" t="s">
        <v>20</v>
      </c>
      <c r="D36" s="7" t="s">
        <v>40</v>
      </c>
      <c r="E36" s="7"/>
      <c r="F36" s="27">
        <f>F37</f>
        <v>739</v>
      </c>
      <c r="G36" s="27">
        <f t="shared" ref="G36:H36" si="13">G37</f>
        <v>739</v>
      </c>
      <c r="H36" s="27">
        <f t="shared" si="13"/>
        <v>820.8</v>
      </c>
    </row>
    <row r="37" spans="1:8" ht="38.25">
      <c r="A37" s="6" t="s">
        <v>41</v>
      </c>
      <c r="B37" s="7" t="s">
        <v>6</v>
      </c>
      <c r="C37" s="7" t="s">
        <v>20</v>
      </c>
      <c r="D37" s="7" t="s">
        <v>42</v>
      </c>
      <c r="E37" s="7"/>
      <c r="F37" s="27">
        <f>F38+F39</f>
        <v>739</v>
      </c>
      <c r="G37" s="27">
        <f t="shared" ref="G37:H37" si="14">G38+G39</f>
        <v>739</v>
      </c>
      <c r="H37" s="27">
        <f t="shared" si="14"/>
        <v>820.8</v>
      </c>
    </row>
    <row r="38" spans="1:8" ht="25.5" hidden="1">
      <c r="A38" s="6" t="s">
        <v>17</v>
      </c>
      <c r="B38" s="7" t="s">
        <v>6</v>
      </c>
      <c r="C38" s="7" t="s">
        <v>20</v>
      </c>
      <c r="D38" s="7" t="s">
        <v>42</v>
      </c>
      <c r="E38" s="7" t="s">
        <v>18</v>
      </c>
      <c r="F38" s="27">
        <v>645.1</v>
      </c>
      <c r="G38" s="27">
        <v>645.1</v>
      </c>
      <c r="H38" s="52">
        <v>645.1</v>
      </c>
    </row>
    <row r="39" spans="1:8" ht="38.25">
      <c r="A39" s="6" t="s">
        <v>23</v>
      </c>
      <c r="B39" s="7" t="s">
        <v>6</v>
      </c>
      <c r="C39" s="7" t="s">
        <v>20</v>
      </c>
      <c r="D39" s="7" t="s">
        <v>42</v>
      </c>
      <c r="E39" s="7" t="s">
        <v>24</v>
      </c>
      <c r="F39" s="27">
        <v>93.9</v>
      </c>
      <c r="G39" s="27">
        <v>93.9</v>
      </c>
      <c r="H39" s="52">
        <v>175.7</v>
      </c>
    </row>
    <row r="40" spans="1:8" ht="38.25" hidden="1">
      <c r="A40" s="6" t="s">
        <v>43</v>
      </c>
      <c r="B40" s="7" t="s">
        <v>6</v>
      </c>
      <c r="C40" s="7" t="s">
        <v>20</v>
      </c>
      <c r="D40" s="7" t="s">
        <v>44</v>
      </c>
      <c r="E40" s="7"/>
      <c r="F40" s="27">
        <f>F41</f>
        <v>6003.9000000000005</v>
      </c>
      <c r="G40" s="27">
        <f t="shared" ref="G40:H40" si="15">G41</f>
        <v>6003.9000000000005</v>
      </c>
      <c r="H40" s="27">
        <f t="shared" si="15"/>
        <v>6003.9000000000005</v>
      </c>
    </row>
    <row r="41" spans="1:8" ht="25.5" hidden="1">
      <c r="A41" s="6" t="s">
        <v>45</v>
      </c>
      <c r="B41" s="7" t="s">
        <v>6</v>
      </c>
      <c r="C41" s="7" t="s">
        <v>20</v>
      </c>
      <c r="D41" s="7" t="s">
        <v>46</v>
      </c>
      <c r="E41" s="7"/>
      <c r="F41" s="28">
        <f>F42+F43</f>
        <v>6003.9000000000005</v>
      </c>
      <c r="G41" s="28">
        <f t="shared" ref="G41:H41" si="16">G42+G43</f>
        <v>6003.9000000000005</v>
      </c>
      <c r="H41" s="28">
        <f t="shared" si="16"/>
        <v>6003.9000000000005</v>
      </c>
    </row>
    <row r="42" spans="1:8" ht="25.5" hidden="1">
      <c r="A42" s="6" t="s">
        <v>17</v>
      </c>
      <c r="B42" s="7" t="s">
        <v>6</v>
      </c>
      <c r="C42" s="7" t="s">
        <v>20</v>
      </c>
      <c r="D42" s="7" t="s">
        <v>46</v>
      </c>
      <c r="E42" s="7" t="s">
        <v>18</v>
      </c>
      <c r="F42" s="24">
        <v>4940.1000000000004</v>
      </c>
      <c r="G42" s="24">
        <v>4940.1000000000004</v>
      </c>
      <c r="H42" s="24">
        <v>4940.1000000000004</v>
      </c>
    </row>
    <row r="43" spans="1:8" ht="38.25" hidden="1">
      <c r="A43" s="6" t="s">
        <v>23</v>
      </c>
      <c r="B43" s="7" t="s">
        <v>6</v>
      </c>
      <c r="C43" s="7" t="s">
        <v>20</v>
      </c>
      <c r="D43" s="7" t="s">
        <v>46</v>
      </c>
      <c r="E43" s="7" t="s">
        <v>24</v>
      </c>
      <c r="F43" s="24">
        <v>1063.8</v>
      </c>
      <c r="G43" s="24">
        <v>1063.8</v>
      </c>
      <c r="H43" s="24">
        <v>1063.8</v>
      </c>
    </row>
    <row r="44" spans="1:8" ht="12.6" hidden="1" customHeight="1">
      <c r="A44" s="18" t="s">
        <v>480</v>
      </c>
      <c r="B44" s="7" t="s">
        <v>6</v>
      </c>
      <c r="C44" s="7" t="s">
        <v>481</v>
      </c>
      <c r="D44" s="7"/>
      <c r="E44" s="7"/>
      <c r="F44" s="26">
        <f t="shared" ref="F44:H46" si="17">F45</f>
        <v>192</v>
      </c>
      <c r="G44" s="26">
        <f t="shared" si="17"/>
        <v>192</v>
      </c>
      <c r="H44" s="26">
        <f t="shared" si="17"/>
        <v>192</v>
      </c>
    </row>
    <row r="45" spans="1:8" ht="25.5" hidden="1">
      <c r="A45" s="18" t="s">
        <v>49</v>
      </c>
      <c r="B45" s="7" t="s">
        <v>6</v>
      </c>
      <c r="C45" s="7" t="s">
        <v>481</v>
      </c>
      <c r="D45" s="7" t="s">
        <v>50</v>
      </c>
      <c r="E45" s="7"/>
      <c r="F45" s="27">
        <f t="shared" si="17"/>
        <v>192</v>
      </c>
      <c r="G45" s="27">
        <f t="shared" si="17"/>
        <v>192</v>
      </c>
      <c r="H45" s="27">
        <f t="shared" si="17"/>
        <v>192</v>
      </c>
    </row>
    <row r="46" spans="1:8" ht="76.5" hidden="1">
      <c r="A46" s="18" t="s">
        <v>483</v>
      </c>
      <c r="B46" s="7" t="s">
        <v>6</v>
      </c>
      <c r="C46" s="7" t="s">
        <v>481</v>
      </c>
      <c r="D46" s="7" t="s">
        <v>482</v>
      </c>
      <c r="E46" s="7"/>
      <c r="F46" s="27">
        <f t="shared" si="17"/>
        <v>192</v>
      </c>
      <c r="G46" s="27">
        <f t="shared" si="17"/>
        <v>192</v>
      </c>
      <c r="H46" s="27">
        <f t="shared" si="17"/>
        <v>192</v>
      </c>
    </row>
    <row r="47" spans="1:8" ht="38.25" hidden="1">
      <c r="A47" s="18" t="s">
        <v>23</v>
      </c>
      <c r="B47" s="7" t="s">
        <v>6</v>
      </c>
      <c r="C47" s="7" t="s">
        <v>481</v>
      </c>
      <c r="D47" s="7" t="s">
        <v>482</v>
      </c>
      <c r="E47" s="7" t="s">
        <v>24</v>
      </c>
      <c r="F47" s="29">
        <v>192</v>
      </c>
      <c r="G47" s="29">
        <v>192</v>
      </c>
      <c r="H47" s="52">
        <v>192</v>
      </c>
    </row>
    <row r="48" spans="1:8" ht="25.5" hidden="1">
      <c r="A48" s="32" t="s">
        <v>154</v>
      </c>
      <c r="B48" s="30" t="s">
        <v>6</v>
      </c>
      <c r="C48" s="30" t="s">
        <v>155</v>
      </c>
      <c r="D48" s="30"/>
      <c r="E48" s="30"/>
      <c r="F48" s="27">
        <f t="shared" ref="F48:H50" si="18">F49</f>
        <v>99.2</v>
      </c>
      <c r="G48" s="27">
        <f t="shared" si="18"/>
        <v>99.2</v>
      </c>
      <c r="H48" s="27">
        <f t="shared" si="18"/>
        <v>99.2</v>
      </c>
    </row>
    <row r="49" spans="1:8" ht="51" hidden="1">
      <c r="A49" s="32" t="s">
        <v>496</v>
      </c>
      <c r="B49" s="30" t="s">
        <v>6</v>
      </c>
      <c r="C49" s="30" t="s">
        <v>155</v>
      </c>
      <c r="D49" s="30" t="s">
        <v>474</v>
      </c>
      <c r="E49" s="30"/>
      <c r="F49" s="27">
        <f t="shared" si="18"/>
        <v>99.2</v>
      </c>
      <c r="G49" s="27">
        <f t="shared" si="18"/>
        <v>99.2</v>
      </c>
      <c r="H49" s="27">
        <f t="shared" si="18"/>
        <v>99.2</v>
      </c>
    </row>
    <row r="50" spans="1:8" ht="51" hidden="1">
      <c r="A50" s="32" t="s">
        <v>497</v>
      </c>
      <c r="B50" s="30" t="s">
        <v>6</v>
      </c>
      <c r="C50" s="30" t="s">
        <v>155</v>
      </c>
      <c r="D50" s="30" t="s">
        <v>498</v>
      </c>
      <c r="E50" s="30"/>
      <c r="F50" s="27">
        <f t="shared" si="18"/>
        <v>99.2</v>
      </c>
      <c r="G50" s="27">
        <f t="shared" si="18"/>
        <v>99.2</v>
      </c>
      <c r="H50" s="27">
        <f t="shared" si="18"/>
        <v>99.2</v>
      </c>
    </row>
    <row r="51" spans="1:8" ht="38.25" hidden="1">
      <c r="A51" s="32" t="s">
        <v>23</v>
      </c>
      <c r="B51" s="30" t="s">
        <v>6</v>
      </c>
      <c r="C51" s="30" t="s">
        <v>155</v>
      </c>
      <c r="D51" s="30" t="s">
        <v>498</v>
      </c>
      <c r="E51" s="30" t="s">
        <v>24</v>
      </c>
      <c r="F51" s="27">
        <v>99.2</v>
      </c>
      <c r="G51" s="27">
        <v>99.2</v>
      </c>
      <c r="H51" s="27">
        <v>99.2</v>
      </c>
    </row>
    <row r="52" spans="1:8" hidden="1">
      <c r="A52" s="6" t="s">
        <v>47</v>
      </c>
      <c r="B52" s="7" t="s">
        <v>6</v>
      </c>
      <c r="C52" s="7" t="s">
        <v>48</v>
      </c>
      <c r="D52" s="7"/>
      <c r="E52" s="7"/>
      <c r="F52" s="31">
        <f t="shared" ref="F52:H54" si="19">F53</f>
        <v>500</v>
      </c>
      <c r="G52" s="31">
        <f t="shared" si="19"/>
        <v>500</v>
      </c>
      <c r="H52" s="31">
        <f t="shared" si="19"/>
        <v>500</v>
      </c>
    </row>
    <row r="53" spans="1:8" ht="25.5" hidden="1">
      <c r="A53" s="6" t="s">
        <v>49</v>
      </c>
      <c r="B53" s="7" t="s">
        <v>6</v>
      </c>
      <c r="C53" s="7" t="s">
        <v>48</v>
      </c>
      <c r="D53" s="7" t="s">
        <v>50</v>
      </c>
      <c r="E53" s="7"/>
      <c r="F53" s="24">
        <f t="shared" si="19"/>
        <v>500</v>
      </c>
      <c r="G53" s="24">
        <f t="shared" si="19"/>
        <v>500</v>
      </c>
      <c r="H53" s="24">
        <f t="shared" si="19"/>
        <v>500</v>
      </c>
    </row>
    <row r="54" spans="1:8" ht="25.5" hidden="1">
      <c r="A54" s="6" t="s">
        <v>51</v>
      </c>
      <c r="B54" s="7" t="s">
        <v>6</v>
      </c>
      <c r="C54" s="7" t="s">
        <v>48</v>
      </c>
      <c r="D54" s="7" t="s">
        <v>52</v>
      </c>
      <c r="E54" s="7"/>
      <c r="F54" s="24">
        <f t="shared" si="19"/>
        <v>500</v>
      </c>
      <c r="G54" s="24">
        <f t="shared" si="19"/>
        <v>500</v>
      </c>
      <c r="H54" s="24">
        <f t="shared" si="19"/>
        <v>500</v>
      </c>
    </row>
    <row r="55" spans="1:8" hidden="1">
      <c r="A55" s="6" t="s">
        <v>53</v>
      </c>
      <c r="B55" s="7" t="s">
        <v>6</v>
      </c>
      <c r="C55" s="7" t="s">
        <v>48</v>
      </c>
      <c r="D55" s="7" t="s">
        <v>52</v>
      </c>
      <c r="E55" s="7" t="s">
        <v>54</v>
      </c>
      <c r="F55" s="24">
        <v>500</v>
      </c>
      <c r="G55" s="24">
        <v>500</v>
      </c>
      <c r="H55" s="24">
        <v>500</v>
      </c>
    </row>
    <row r="56" spans="1:8" ht="20.45" hidden="1" customHeight="1">
      <c r="A56" s="6" t="s">
        <v>55</v>
      </c>
      <c r="B56" s="7" t="s">
        <v>6</v>
      </c>
      <c r="C56" s="7" t="s">
        <v>56</v>
      </c>
      <c r="D56" s="7"/>
      <c r="E56" s="7"/>
      <c r="F56" s="26">
        <f>F57+F63+F67</f>
        <v>1092</v>
      </c>
      <c r="G56" s="26">
        <f t="shared" ref="G56:H56" si="20">G57+G63+G67</f>
        <v>1092</v>
      </c>
      <c r="H56" s="26">
        <f t="shared" si="20"/>
        <v>1092</v>
      </c>
    </row>
    <row r="57" spans="1:8" hidden="1">
      <c r="A57" s="6" t="s">
        <v>11</v>
      </c>
      <c r="B57" s="7" t="s">
        <v>6</v>
      </c>
      <c r="C57" s="7" t="s">
        <v>56</v>
      </c>
      <c r="D57" s="7" t="s">
        <v>12</v>
      </c>
      <c r="E57" s="7"/>
      <c r="F57" s="27">
        <f>F58</f>
        <v>710</v>
      </c>
      <c r="G57" s="27">
        <f t="shared" ref="G57:H57" si="21">G58</f>
        <v>710</v>
      </c>
      <c r="H57" s="27">
        <f t="shared" si="21"/>
        <v>710</v>
      </c>
    </row>
    <row r="58" spans="1:8" ht="25.5" hidden="1">
      <c r="A58" s="6" t="s">
        <v>13</v>
      </c>
      <c r="B58" s="7" t="s">
        <v>6</v>
      </c>
      <c r="C58" s="7" t="s">
        <v>56</v>
      </c>
      <c r="D58" s="7" t="s">
        <v>14</v>
      </c>
      <c r="E58" s="7"/>
      <c r="F58" s="27">
        <f>F59+F61</f>
        <v>710</v>
      </c>
      <c r="G58" s="27">
        <f t="shared" ref="G58:H58" si="22">G59+G61</f>
        <v>710</v>
      </c>
      <c r="H58" s="27">
        <f t="shared" si="22"/>
        <v>710</v>
      </c>
    </row>
    <row r="59" spans="1:8" hidden="1">
      <c r="A59" s="6" t="s">
        <v>57</v>
      </c>
      <c r="B59" s="7" t="s">
        <v>6</v>
      </c>
      <c r="C59" s="7" t="s">
        <v>56</v>
      </c>
      <c r="D59" s="7" t="s">
        <v>58</v>
      </c>
      <c r="E59" s="7"/>
      <c r="F59" s="27">
        <f>F60</f>
        <v>250</v>
      </c>
      <c r="G59" s="27">
        <f t="shared" ref="G59:H59" si="23">G60</f>
        <v>250</v>
      </c>
      <c r="H59" s="27">
        <f t="shared" si="23"/>
        <v>250</v>
      </c>
    </row>
    <row r="60" spans="1:8" ht="38.25" hidden="1">
      <c r="A60" s="6" t="s">
        <v>23</v>
      </c>
      <c r="B60" s="7" t="s">
        <v>6</v>
      </c>
      <c r="C60" s="7" t="s">
        <v>56</v>
      </c>
      <c r="D60" s="7" t="s">
        <v>58</v>
      </c>
      <c r="E60" s="7" t="s">
        <v>24</v>
      </c>
      <c r="F60" s="27">
        <v>250</v>
      </c>
      <c r="G60" s="27">
        <v>250</v>
      </c>
      <c r="H60" s="27">
        <v>250</v>
      </c>
    </row>
    <row r="61" spans="1:8" hidden="1">
      <c r="A61" s="6" t="s">
        <v>59</v>
      </c>
      <c r="B61" s="7" t="s">
        <v>6</v>
      </c>
      <c r="C61" s="7" t="s">
        <v>56</v>
      </c>
      <c r="D61" s="7" t="s">
        <v>60</v>
      </c>
      <c r="E61" s="7"/>
      <c r="F61" s="27">
        <f>F62</f>
        <v>460</v>
      </c>
      <c r="G61" s="27">
        <f t="shared" ref="G61:H61" si="24">G62</f>
        <v>460</v>
      </c>
      <c r="H61" s="27">
        <f t="shared" si="24"/>
        <v>460</v>
      </c>
    </row>
    <row r="62" spans="1:8" ht="38.25" hidden="1">
      <c r="A62" s="6" t="s">
        <v>23</v>
      </c>
      <c r="B62" s="7" t="s">
        <v>6</v>
      </c>
      <c r="C62" s="7" t="s">
        <v>56</v>
      </c>
      <c r="D62" s="7" t="s">
        <v>60</v>
      </c>
      <c r="E62" s="7" t="s">
        <v>24</v>
      </c>
      <c r="F62" s="27">
        <v>460</v>
      </c>
      <c r="G62" s="27">
        <v>460</v>
      </c>
      <c r="H62" s="27">
        <v>460</v>
      </c>
    </row>
    <row r="63" spans="1:8" ht="25.5" hidden="1">
      <c r="A63" s="6" t="s">
        <v>61</v>
      </c>
      <c r="B63" s="7" t="s">
        <v>6</v>
      </c>
      <c r="C63" s="7" t="s">
        <v>56</v>
      </c>
      <c r="D63" s="7" t="s">
        <v>62</v>
      </c>
      <c r="E63" s="7"/>
      <c r="F63" s="27">
        <f t="shared" ref="F63:H65" si="25">F64</f>
        <v>9</v>
      </c>
      <c r="G63" s="27">
        <f t="shared" si="25"/>
        <v>9</v>
      </c>
      <c r="H63" s="27">
        <f t="shared" si="25"/>
        <v>9</v>
      </c>
    </row>
    <row r="64" spans="1:8" ht="25.5" hidden="1">
      <c r="A64" s="6" t="s">
        <v>63</v>
      </c>
      <c r="B64" s="7" t="s">
        <v>6</v>
      </c>
      <c r="C64" s="7" t="s">
        <v>56</v>
      </c>
      <c r="D64" s="7" t="s">
        <v>64</v>
      </c>
      <c r="E64" s="7"/>
      <c r="F64" s="27">
        <f t="shared" si="25"/>
        <v>9</v>
      </c>
      <c r="G64" s="27">
        <f t="shared" si="25"/>
        <v>9</v>
      </c>
      <c r="H64" s="27">
        <f t="shared" si="25"/>
        <v>9</v>
      </c>
    </row>
    <row r="65" spans="1:8" ht="25.5" hidden="1">
      <c r="A65" s="6" t="s">
        <v>65</v>
      </c>
      <c r="B65" s="7" t="s">
        <v>6</v>
      </c>
      <c r="C65" s="7" t="s">
        <v>56</v>
      </c>
      <c r="D65" s="7" t="s">
        <v>66</v>
      </c>
      <c r="E65" s="7"/>
      <c r="F65" s="27">
        <f t="shared" si="25"/>
        <v>9</v>
      </c>
      <c r="G65" s="27">
        <f t="shared" si="25"/>
        <v>9</v>
      </c>
      <c r="H65" s="27">
        <f t="shared" si="25"/>
        <v>9</v>
      </c>
    </row>
    <row r="66" spans="1:8" ht="38.25" hidden="1">
      <c r="A66" s="6" t="s">
        <v>23</v>
      </c>
      <c r="B66" s="7" t="s">
        <v>6</v>
      </c>
      <c r="C66" s="7" t="s">
        <v>56</v>
      </c>
      <c r="D66" s="7" t="s">
        <v>66</v>
      </c>
      <c r="E66" s="7" t="s">
        <v>24</v>
      </c>
      <c r="F66" s="27">
        <v>9</v>
      </c>
      <c r="G66" s="27">
        <v>9</v>
      </c>
      <c r="H66" s="27">
        <v>9</v>
      </c>
    </row>
    <row r="67" spans="1:8" ht="25.5" hidden="1">
      <c r="A67" s="6" t="s">
        <v>49</v>
      </c>
      <c r="B67" s="7" t="s">
        <v>6</v>
      </c>
      <c r="C67" s="7" t="s">
        <v>56</v>
      </c>
      <c r="D67" s="7" t="s">
        <v>50</v>
      </c>
      <c r="E67" s="7"/>
      <c r="F67" s="27">
        <f>F68+F70</f>
        <v>373</v>
      </c>
      <c r="G67" s="27">
        <f t="shared" ref="G67:H67" si="26">G68+G70</f>
        <v>373</v>
      </c>
      <c r="H67" s="27">
        <f t="shared" si="26"/>
        <v>373</v>
      </c>
    </row>
    <row r="68" spans="1:8" ht="51" hidden="1">
      <c r="A68" s="6" t="s">
        <v>67</v>
      </c>
      <c r="B68" s="7" t="s">
        <v>6</v>
      </c>
      <c r="C68" s="7" t="s">
        <v>56</v>
      </c>
      <c r="D68" s="7" t="s">
        <v>68</v>
      </c>
      <c r="E68" s="7"/>
      <c r="F68" s="27">
        <f>F69</f>
        <v>9</v>
      </c>
      <c r="G68" s="27">
        <f t="shared" ref="G68:H68" si="27">G69</f>
        <v>9</v>
      </c>
      <c r="H68" s="27">
        <f t="shared" si="27"/>
        <v>9</v>
      </c>
    </row>
    <row r="69" spans="1:8" ht="38.25" hidden="1">
      <c r="A69" s="6" t="s">
        <v>23</v>
      </c>
      <c r="B69" s="7" t="s">
        <v>6</v>
      </c>
      <c r="C69" s="7" t="s">
        <v>56</v>
      </c>
      <c r="D69" s="7" t="s">
        <v>68</v>
      </c>
      <c r="E69" s="7" t="s">
        <v>24</v>
      </c>
      <c r="F69" s="27">
        <v>9</v>
      </c>
      <c r="G69" s="27">
        <v>9</v>
      </c>
      <c r="H69" s="27">
        <v>9</v>
      </c>
    </row>
    <row r="70" spans="1:8" hidden="1">
      <c r="A70" s="6" t="s">
        <v>69</v>
      </c>
      <c r="B70" s="7" t="s">
        <v>6</v>
      </c>
      <c r="C70" s="7" t="s">
        <v>56</v>
      </c>
      <c r="D70" s="7" t="s">
        <v>70</v>
      </c>
      <c r="E70" s="7"/>
      <c r="F70" s="27">
        <f>F71</f>
        <v>364</v>
      </c>
      <c r="G70" s="27">
        <f t="shared" ref="G70:H70" si="28">G71</f>
        <v>364</v>
      </c>
      <c r="H70" s="27">
        <f t="shared" si="28"/>
        <v>364</v>
      </c>
    </row>
    <row r="71" spans="1:8" ht="25.5" hidden="1">
      <c r="A71" s="6" t="s">
        <v>25</v>
      </c>
      <c r="B71" s="7" t="s">
        <v>6</v>
      </c>
      <c r="C71" s="7" t="s">
        <v>56</v>
      </c>
      <c r="D71" s="7" t="s">
        <v>70</v>
      </c>
      <c r="E71" s="7" t="s">
        <v>26</v>
      </c>
      <c r="F71" s="28">
        <v>364</v>
      </c>
      <c r="G71" s="28">
        <v>364</v>
      </c>
      <c r="H71" s="28">
        <v>364</v>
      </c>
    </row>
    <row r="72" spans="1:8" ht="25.5" hidden="1">
      <c r="A72" s="6" t="s">
        <v>71</v>
      </c>
      <c r="B72" s="7" t="s">
        <v>6</v>
      </c>
      <c r="C72" s="7" t="s">
        <v>72</v>
      </c>
      <c r="D72" s="7"/>
      <c r="E72" s="7"/>
      <c r="F72" s="26">
        <f>F73+F80</f>
        <v>4692.2</v>
      </c>
      <c r="G72" s="26">
        <f t="shared" ref="G72:H72" si="29">G73+G80</f>
        <v>4692.2</v>
      </c>
      <c r="H72" s="26">
        <f t="shared" si="29"/>
        <v>4692.2</v>
      </c>
    </row>
    <row r="73" spans="1:8" ht="38.25" hidden="1">
      <c r="A73" s="6" t="s">
        <v>73</v>
      </c>
      <c r="B73" s="7" t="s">
        <v>6</v>
      </c>
      <c r="C73" s="7" t="s">
        <v>74</v>
      </c>
      <c r="D73" s="7"/>
      <c r="E73" s="7"/>
      <c r="F73" s="33">
        <f>F74</f>
        <v>4140.2</v>
      </c>
      <c r="G73" s="33">
        <f t="shared" ref="G73:H73" si="30">G74</f>
        <v>4140.2</v>
      </c>
      <c r="H73" s="33">
        <f t="shared" si="30"/>
        <v>4140.2</v>
      </c>
    </row>
    <row r="74" spans="1:8" hidden="1">
      <c r="A74" s="6" t="s">
        <v>75</v>
      </c>
      <c r="B74" s="7" t="s">
        <v>6</v>
      </c>
      <c r="C74" s="7" t="s">
        <v>74</v>
      </c>
      <c r="D74" s="7" t="s">
        <v>76</v>
      </c>
      <c r="E74" s="7"/>
      <c r="F74" s="33">
        <f>F75</f>
        <v>4140.2</v>
      </c>
      <c r="G74" s="33">
        <f t="shared" ref="G74:H74" si="31">G75</f>
        <v>4140.2</v>
      </c>
      <c r="H74" s="33">
        <f t="shared" si="31"/>
        <v>4140.2</v>
      </c>
    </row>
    <row r="75" spans="1:8" ht="45" hidden="1" customHeight="1">
      <c r="A75" s="6" t="s">
        <v>77</v>
      </c>
      <c r="B75" s="7" t="s">
        <v>6</v>
      </c>
      <c r="C75" s="7" t="s">
        <v>74</v>
      </c>
      <c r="D75" s="7" t="s">
        <v>78</v>
      </c>
      <c r="E75" s="7"/>
      <c r="F75" s="33">
        <f>F76+F78</f>
        <v>4140.2</v>
      </c>
      <c r="G75" s="33">
        <f t="shared" ref="G75:H75" si="32">G76+G78</f>
        <v>4140.2</v>
      </c>
      <c r="H75" s="33">
        <f t="shared" si="32"/>
        <v>4140.2</v>
      </c>
    </row>
    <row r="76" spans="1:8" ht="25.5" hidden="1">
      <c r="A76" s="6" t="s">
        <v>79</v>
      </c>
      <c r="B76" s="7" t="s">
        <v>6</v>
      </c>
      <c r="C76" s="7" t="s">
        <v>74</v>
      </c>
      <c r="D76" s="7" t="s">
        <v>80</v>
      </c>
      <c r="E76" s="7"/>
      <c r="F76" s="27">
        <f>F77</f>
        <v>100</v>
      </c>
      <c r="G76" s="27">
        <f t="shared" ref="G76:H76" si="33">G77</f>
        <v>100</v>
      </c>
      <c r="H76" s="27">
        <f t="shared" si="33"/>
        <v>100</v>
      </c>
    </row>
    <row r="77" spans="1:8" hidden="1">
      <c r="A77" s="6" t="s">
        <v>81</v>
      </c>
      <c r="B77" s="7" t="s">
        <v>6</v>
      </c>
      <c r="C77" s="7" t="s">
        <v>74</v>
      </c>
      <c r="D77" s="7" t="s">
        <v>80</v>
      </c>
      <c r="E77" s="7" t="s">
        <v>82</v>
      </c>
      <c r="F77" s="27">
        <v>100</v>
      </c>
      <c r="G77" s="27">
        <v>100</v>
      </c>
      <c r="H77" s="27">
        <v>100</v>
      </c>
    </row>
    <row r="78" spans="1:8" ht="25.5" hidden="1">
      <c r="A78" s="6" t="s">
        <v>83</v>
      </c>
      <c r="B78" s="7" t="s">
        <v>6</v>
      </c>
      <c r="C78" s="7" t="s">
        <v>74</v>
      </c>
      <c r="D78" s="7" t="s">
        <v>84</v>
      </c>
      <c r="E78" s="7"/>
      <c r="F78" s="33">
        <f>SUM(F79)</f>
        <v>4040.2</v>
      </c>
      <c r="G78" s="33">
        <f t="shared" ref="G78:H78" si="34">SUM(G79)</f>
        <v>4040.2</v>
      </c>
      <c r="H78" s="33">
        <f t="shared" si="34"/>
        <v>4040.2</v>
      </c>
    </row>
    <row r="79" spans="1:8" hidden="1">
      <c r="A79" s="6" t="s">
        <v>81</v>
      </c>
      <c r="B79" s="7" t="s">
        <v>6</v>
      </c>
      <c r="C79" s="7" t="s">
        <v>74</v>
      </c>
      <c r="D79" s="7" t="s">
        <v>84</v>
      </c>
      <c r="E79" s="7" t="s">
        <v>82</v>
      </c>
      <c r="F79" s="33">
        <v>4040.2</v>
      </c>
      <c r="G79" s="33">
        <v>4040.2</v>
      </c>
      <c r="H79" s="33">
        <v>4040.2</v>
      </c>
    </row>
    <row r="80" spans="1:8" ht="38.25" hidden="1">
      <c r="A80" s="6" t="s">
        <v>85</v>
      </c>
      <c r="B80" s="7" t="s">
        <v>6</v>
      </c>
      <c r="C80" s="7" t="s">
        <v>86</v>
      </c>
      <c r="D80" s="7"/>
      <c r="E80" s="7"/>
      <c r="F80" s="33">
        <f>F81</f>
        <v>552</v>
      </c>
      <c r="G80" s="33">
        <f t="shared" ref="G80:H81" si="35">G81</f>
        <v>552</v>
      </c>
      <c r="H80" s="33">
        <f t="shared" si="35"/>
        <v>552</v>
      </c>
    </row>
    <row r="81" spans="1:8" hidden="1">
      <c r="A81" s="6" t="s">
        <v>75</v>
      </c>
      <c r="B81" s="7" t="s">
        <v>6</v>
      </c>
      <c r="C81" s="7" t="s">
        <v>86</v>
      </c>
      <c r="D81" s="7" t="s">
        <v>76</v>
      </c>
      <c r="E81" s="7"/>
      <c r="F81" s="33">
        <f>F82</f>
        <v>552</v>
      </c>
      <c r="G81" s="33">
        <f t="shared" si="35"/>
        <v>552</v>
      </c>
      <c r="H81" s="33">
        <f t="shared" si="35"/>
        <v>552</v>
      </c>
    </row>
    <row r="82" spans="1:8" ht="25.5" hidden="1">
      <c r="A82" s="6" t="s">
        <v>87</v>
      </c>
      <c r="B82" s="7" t="s">
        <v>6</v>
      </c>
      <c r="C82" s="7" t="s">
        <v>86</v>
      </c>
      <c r="D82" s="7" t="s">
        <v>88</v>
      </c>
      <c r="E82" s="7"/>
      <c r="F82" s="33">
        <f>F83+F85</f>
        <v>552</v>
      </c>
      <c r="G82" s="33">
        <f t="shared" ref="G82:H82" si="36">G83+G85</f>
        <v>552</v>
      </c>
      <c r="H82" s="33">
        <f t="shared" si="36"/>
        <v>552</v>
      </c>
    </row>
    <row r="83" spans="1:8" ht="25.5" hidden="1">
      <c r="A83" s="6" t="s">
        <v>89</v>
      </c>
      <c r="B83" s="7" t="s">
        <v>6</v>
      </c>
      <c r="C83" s="7" t="s">
        <v>86</v>
      </c>
      <c r="D83" s="7" t="s">
        <v>90</v>
      </c>
      <c r="E83" s="7"/>
      <c r="F83" s="27">
        <f>F84</f>
        <v>20</v>
      </c>
      <c r="G83" s="27">
        <f t="shared" ref="G83:H83" si="37">G84</f>
        <v>20</v>
      </c>
      <c r="H83" s="27">
        <f t="shared" si="37"/>
        <v>20</v>
      </c>
    </row>
    <row r="84" spans="1:8" ht="38.25" hidden="1">
      <c r="A84" s="6" t="s">
        <v>23</v>
      </c>
      <c r="B84" s="7" t="s">
        <v>6</v>
      </c>
      <c r="C84" s="7" t="s">
        <v>86</v>
      </c>
      <c r="D84" s="7" t="s">
        <v>90</v>
      </c>
      <c r="E84" s="7" t="s">
        <v>24</v>
      </c>
      <c r="F84" s="27">
        <v>20</v>
      </c>
      <c r="G84" s="27">
        <v>20</v>
      </c>
      <c r="H84" s="27">
        <v>20</v>
      </c>
    </row>
    <row r="85" spans="1:8" ht="25.5" hidden="1">
      <c r="A85" s="6" t="s">
        <v>91</v>
      </c>
      <c r="B85" s="7" t="s">
        <v>6</v>
      </c>
      <c r="C85" s="7" t="s">
        <v>86</v>
      </c>
      <c r="D85" s="7" t="s">
        <v>92</v>
      </c>
      <c r="E85" s="7"/>
      <c r="F85" s="33">
        <f>F86</f>
        <v>532</v>
      </c>
      <c r="G85" s="33">
        <f t="shared" ref="G85:H85" si="38">G86</f>
        <v>532</v>
      </c>
      <c r="H85" s="33">
        <f t="shared" si="38"/>
        <v>532</v>
      </c>
    </row>
    <row r="86" spans="1:8" hidden="1">
      <c r="A86" s="6" t="s">
        <v>81</v>
      </c>
      <c r="B86" s="7" t="s">
        <v>6</v>
      </c>
      <c r="C86" s="7" t="s">
        <v>86</v>
      </c>
      <c r="D86" s="7" t="s">
        <v>92</v>
      </c>
      <c r="E86" s="7" t="s">
        <v>82</v>
      </c>
      <c r="F86" s="34">
        <v>532</v>
      </c>
      <c r="G86" s="34">
        <v>532</v>
      </c>
      <c r="H86" s="34">
        <v>532</v>
      </c>
    </row>
    <row r="87" spans="1:8" hidden="1">
      <c r="A87" s="6" t="s">
        <v>93</v>
      </c>
      <c r="B87" s="7" t="s">
        <v>6</v>
      </c>
      <c r="C87" s="7" t="s">
        <v>94</v>
      </c>
      <c r="D87" s="7"/>
      <c r="E87" s="7"/>
      <c r="F87" s="26">
        <f t="shared" ref="F87:H89" si="39">F88</f>
        <v>70</v>
      </c>
      <c r="G87" s="26">
        <f t="shared" si="39"/>
        <v>70</v>
      </c>
      <c r="H87" s="26">
        <f t="shared" si="39"/>
        <v>70</v>
      </c>
    </row>
    <row r="88" spans="1:8" ht="25.5" hidden="1">
      <c r="A88" s="6" t="s">
        <v>95</v>
      </c>
      <c r="B88" s="7" t="s">
        <v>6</v>
      </c>
      <c r="C88" s="7" t="s">
        <v>96</v>
      </c>
      <c r="D88" s="7"/>
      <c r="E88" s="7"/>
      <c r="F88" s="27">
        <f t="shared" si="39"/>
        <v>70</v>
      </c>
      <c r="G88" s="27">
        <f t="shared" si="39"/>
        <v>70</v>
      </c>
      <c r="H88" s="27">
        <f t="shared" si="39"/>
        <v>70</v>
      </c>
    </row>
    <row r="89" spans="1:8" ht="25.5" hidden="1">
      <c r="A89" s="6" t="s">
        <v>97</v>
      </c>
      <c r="B89" s="7" t="s">
        <v>6</v>
      </c>
      <c r="C89" s="7" t="s">
        <v>96</v>
      </c>
      <c r="D89" s="7" t="s">
        <v>98</v>
      </c>
      <c r="E89" s="7"/>
      <c r="F89" s="27">
        <f t="shared" si="39"/>
        <v>70</v>
      </c>
      <c r="G89" s="27">
        <f t="shared" si="39"/>
        <v>70</v>
      </c>
      <c r="H89" s="27">
        <f t="shared" si="39"/>
        <v>70</v>
      </c>
    </row>
    <row r="90" spans="1:8" ht="25.5" hidden="1">
      <c r="A90" s="6" t="s">
        <v>99</v>
      </c>
      <c r="B90" s="7" t="s">
        <v>6</v>
      </c>
      <c r="C90" s="7" t="s">
        <v>96</v>
      </c>
      <c r="D90" s="7" t="s">
        <v>100</v>
      </c>
      <c r="E90" s="7"/>
      <c r="F90" s="27">
        <f>F91+F93</f>
        <v>70</v>
      </c>
      <c r="G90" s="27">
        <f t="shared" ref="G90:H90" si="40">G91+G93</f>
        <v>70</v>
      </c>
      <c r="H90" s="27">
        <f t="shared" si="40"/>
        <v>70</v>
      </c>
    </row>
    <row r="91" spans="1:8" ht="25.5" hidden="1">
      <c r="A91" s="6" t="s">
        <v>101</v>
      </c>
      <c r="B91" s="7" t="s">
        <v>6</v>
      </c>
      <c r="C91" s="7" t="s">
        <v>96</v>
      </c>
      <c r="D91" s="7" t="s">
        <v>102</v>
      </c>
      <c r="E91" s="7"/>
      <c r="F91" s="27">
        <f>SUM(F92)</f>
        <v>10</v>
      </c>
      <c r="G91" s="27">
        <f t="shared" ref="G91:H91" si="41">SUM(G92)</f>
        <v>10</v>
      </c>
      <c r="H91" s="27">
        <f t="shared" si="41"/>
        <v>10</v>
      </c>
    </row>
    <row r="92" spans="1:8" ht="63.75" hidden="1">
      <c r="A92" s="6" t="s">
        <v>103</v>
      </c>
      <c r="B92" s="7" t="s">
        <v>6</v>
      </c>
      <c r="C92" s="7" t="s">
        <v>96</v>
      </c>
      <c r="D92" s="7" t="s">
        <v>102</v>
      </c>
      <c r="E92" s="7" t="s">
        <v>104</v>
      </c>
      <c r="F92" s="27">
        <v>10</v>
      </c>
      <c r="G92" s="27">
        <v>10</v>
      </c>
      <c r="H92" s="27">
        <v>10</v>
      </c>
    </row>
    <row r="93" spans="1:8" ht="76.5" hidden="1">
      <c r="A93" s="6" t="s">
        <v>105</v>
      </c>
      <c r="B93" s="7" t="s">
        <v>6</v>
      </c>
      <c r="C93" s="7" t="s">
        <v>96</v>
      </c>
      <c r="D93" s="7" t="s">
        <v>106</v>
      </c>
      <c r="E93" s="7"/>
      <c r="F93" s="27">
        <f>SUM(F94)</f>
        <v>60</v>
      </c>
      <c r="G93" s="27">
        <f t="shared" ref="G93:H93" si="42">SUM(G94)</f>
        <v>60</v>
      </c>
      <c r="H93" s="27">
        <f t="shared" si="42"/>
        <v>60</v>
      </c>
    </row>
    <row r="94" spans="1:8" ht="38.25" hidden="1">
      <c r="A94" s="6" t="s">
        <v>23</v>
      </c>
      <c r="B94" s="7" t="s">
        <v>6</v>
      </c>
      <c r="C94" s="7" t="s">
        <v>96</v>
      </c>
      <c r="D94" s="7" t="s">
        <v>106</v>
      </c>
      <c r="E94" s="7" t="s">
        <v>24</v>
      </c>
      <c r="F94" s="28">
        <v>60</v>
      </c>
      <c r="G94" s="28">
        <v>60</v>
      </c>
      <c r="H94" s="28">
        <v>60</v>
      </c>
    </row>
    <row r="95" spans="1:8">
      <c r="A95" s="6" t="s">
        <v>107</v>
      </c>
      <c r="B95" s="7" t="s">
        <v>6</v>
      </c>
      <c r="C95" s="7" t="s">
        <v>108</v>
      </c>
      <c r="D95" s="7"/>
      <c r="E95" s="7"/>
      <c r="F95" s="24">
        <f>F96+F101+F118</f>
        <v>28678.7</v>
      </c>
      <c r="G95" s="24">
        <f t="shared" ref="G95:H95" si="43">G96+G101+G118</f>
        <v>28678.7</v>
      </c>
      <c r="H95" s="24">
        <f t="shared" si="43"/>
        <v>28753.7</v>
      </c>
    </row>
    <row r="96" spans="1:8" hidden="1">
      <c r="A96" s="6" t="s">
        <v>109</v>
      </c>
      <c r="B96" s="7" t="s">
        <v>6</v>
      </c>
      <c r="C96" s="7" t="s">
        <v>110</v>
      </c>
      <c r="D96" s="7"/>
      <c r="E96" s="7"/>
      <c r="F96" s="26">
        <f>F97</f>
        <v>1772</v>
      </c>
      <c r="G96" s="26">
        <f t="shared" ref="G96:H99" si="44">G97</f>
        <v>1772</v>
      </c>
      <c r="H96" s="26">
        <f t="shared" si="44"/>
        <v>1772</v>
      </c>
    </row>
    <row r="97" spans="1:8" ht="25.5" hidden="1">
      <c r="A97" s="6" t="s">
        <v>111</v>
      </c>
      <c r="B97" s="7" t="s">
        <v>6</v>
      </c>
      <c r="C97" s="7" t="s">
        <v>110</v>
      </c>
      <c r="D97" s="7" t="s">
        <v>112</v>
      </c>
      <c r="E97" s="7"/>
      <c r="F97" s="27">
        <f>F98</f>
        <v>1772</v>
      </c>
      <c r="G97" s="27">
        <f t="shared" si="44"/>
        <v>1772</v>
      </c>
      <c r="H97" s="27">
        <f t="shared" si="44"/>
        <v>1772</v>
      </c>
    </row>
    <row r="98" spans="1:8" ht="38.25" hidden="1">
      <c r="A98" s="6" t="s">
        <v>113</v>
      </c>
      <c r="B98" s="7" t="s">
        <v>6</v>
      </c>
      <c r="C98" s="7" t="s">
        <v>110</v>
      </c>
      <c r="D98" s="7" t="s">
        <v>114</v>
      </c>
      <c r="E98" s="7"/>
      <c r="F98" s="27">
        <f>F99</f>
        <v>1772</v>
      </c>
      <c r="G98" s="27">
        <f t="shared" si="44"/>
        <v>1772</v>
      </c>
      <c r="H98" s="27">
        <f t="shared" si="44"/>
        <v>1772</v>
      </c>
    </row>
    <row r="99" spans="1:8" ht="25.5" hidden="1">
      <c r="A99" s="6" t="s">
        <v>115</v>
      </c>
      <c r="B99" s="7" t="s">
        <v>6</v>
      </c>
      <c r="C99" s="7" t="s">
        <v>110</v>
      </c>
      <c r="D99" s="7" t="s">
        <v>116</v>
      </c>
      <c r="E99" s="7"/>
      <c r="F99" s="27">
        <f>F100</f>
        <v>1772</v>
      </c>
      <c r="G99" s="27">
        <f t="shared" si="44"/>
        <v>1772</v>
      </c>
      <c r="H99" s="27">
        <f t="shared" si="44"/>
        <v>1772</v>
      </c>
    </row>
    <row r="100" spans="1:8" ht="25.5" hidden="1">
      <c r="A100" s="6" t="s">
        <v>117</v>
      </c>
      <c r="B100" s="7" t="s">
        <v>6</v>
      </c>
      <c r="C100" s="7" t="s">
        <v>110</v>
      </c>
      <c r="D100" s="7" t="s">
        <v>116</v>
      </c>
      <c r="E100" s="7" t="s">
        <v>118</v>
      </c>
      <c r="F100" s="28">
        <v>1772</v>
      </c>
      <c r="G100" s="28">
        <v>1772</v>
      </c>
      <c r="H100" s="28">
        <v>1772</v>
      </c>
    </row>
    <row r="101" spans="1:8">
      <c r="A101" s="6" t="s">
        <v>119</v>
      </c>
      <c r="B101" s="7" t="s">
        <v>6</v>
      </c>
      <c r="C101" s="7" t="s">
        <v>120</v>
      </c>
      <c r="D101" s="7"/>
      <c r="E101" s="7"/>
      <c r="F101" s="24">
        <f>F102+F113</f>
        <v>2017</v>
      </c>
      <c r="G101" s="24">
        <f t="shared" ref="G101:H101" si="45">G102+G113</f>
        <v>2017</v>
      </c>
      <c r="H101" s="24">
        <f t="shared" si="45"/>
        <v>2092</v>
      </c>
    </row>
    <row r="102" spans="1:8" ht="33" hidden="1" customHeight="1">
      <c r="A102" s="6" t="s">
        <v>111</v>
      </c>
      <c r="B102" s="7" t="s">
        <v>6</v>
      </c>
      <c r="C102" s="7" t="s">
        <v>120</v>
      </c>
      <c r="D102" s="7" t="s">
        <v>112</v>
      </c>
      <c r="E102" s="7"/>
      <c r="F102" s="26">
        <f>F103+F106</f>
        <v>1682</v>
      </c>
      <c r="G102" s="26">
        <f t="shared" ref="G102:H102" si="46">G103+G106</f>
        <v>1682</v>
      </c>
      <c r="H102" s="26">
        <f t="shared" si="46"/>
        <v>1682</v>
      </c>
    </row>
    <row r="103" spans="1:8" ht="25.5" hidden="1">
      <c r="A103" s="6" t="s">
        <v>121</v>
      </c>
      <c r="B103" s="7" t="s">
        <v>6</v>
      </c>
      <c r="C103" s="7" t="s">
        <v>120</v>
      </c>
      <c r="D103" s="7" t="s">
        <v>122</v>
      </c>
      <c r="E103" s="7"/>
      <c r="F103" s="27">
        <f>F104</f>
        <v>20</v>
      </c>
      <c r="G103" s="27">
        <f t="shared" ref="G103:H104" si="47">G104</f>
        <v>20</v>
      </c>
      <c r="H103" s="27">
        <f t="shared" si="47"/>
        <v>20</v>
      </c>
    </row>
    <row r="104" spans="1:8" ht="25.5" hidden="1">
      <c r="A104" s="6" t="s">
        <v>123</v>
      </c>
      <c r="B104" s="7" t="s">
        <v>6</v>
      </c>
      <c r="C104" s="7" t="s">
        <v>120</v>
      </c>
      <c r="D104" s="7" t="s">
        <v>124</v>
      </c>
      <c r="E104" s="7"/>
      <c r="F104" s="27">
        <f>F105</f>
        <v>20</v>
      </c>
      <c r="G104" s="27">
        <f t="shared" si="47"/>
        <v>20</v>
      </c>
      <c r="H104" s="27">
        <f t="shared" si="47"/>
        <v>20</v>
      </c>
    </row>
    <row r="105" spans="1:8" ht="38.25" hidden="1">
      <c r="A105" s="6" t="s">
        <v>23</v>
      </c>
      <c r="B105" s="7" t="s">
        <v>6</v>
      </c>
      <c r="C105" s="7" t="s">
        <v>120</v>
      </c>
      <c r="D105" s="7" t="s">
        <v>124</v>
      </c>
      <c r="E105" s="7" t="s">
        <v>24</v>
      </c>
      <c r="F105" s="27">
        <v>20</v>
      </c>
      <c r="G105" s="27">
        <v>20</v>
      </c>
      <c r="H105" s="27">
        <v>20</v>
      </c>
    </row>
    <row r="106" spans="1:8" ht="38.25" hidden="1">
      <c r="A106" s="6" t="s">
        <v>113</v>
      </c>
      <c r="B106" s="7" t="s">
        <v>6</v>
      </c>
      <c r="C106" s="7" t="s">
        <v>120</v>
      </c>
      <c r="D106" s="7" t="s">
        <v>114</v>
      </c>
      <c r="E106" s="7"/>
      <c r="F106" s="27">
        <f>F107+F109+F111</f>
        <v>1662</v>
      </c>
      <c r="G106" s="27">
        <f t="shared" ref="G106:H106" si="48">G107+G109+G111</f>
        <v>1662</v>
      </c>
      <c r="H106" s="27">
        <f t="shared" si="48"/>
        <v>1662</v>
      </c>
    </row>
    <row r="107" spans="1:8" ht="38.25" hidden="1">
      <c r="A107" s="6" t="s">
        <v>125</v>
      </c>
      <c r="B107" s="7" t="s">
        <v>6</v>
      </c>
      <c r="C107" s="7" t="s">
        <v>120</v>
      </c>
      <c r="D107" s="7" t="s">
        <v>126</v>
      </c>
      <c r="E107" s="7"/>
      <c r="F107" s="27">
        <f>F108</f>
        <v>900</v>
      </c>
      <c r="G107" s="27">
        <f t="shared" ref="G107:H107" si="49">G108</f>
        <v>900</v>
      </c>
      <c r="H107" s="27">
        <f t="shared" si="49"/>
        <v>900</v>
      </c>
    </row>
    <row r="108" spans="1:8" ht="38.25" hidden="1">
      <c r="A108" s="6" t="s">
        <v>127</v>
      </c>
      <c r="B108" s="7" t="s">
        <v>6</v>
      </c>
      <c r="C108" s="7" t="s">
        <v>120</v>
      </c>
      <c r="D108" s="7" t="s">
        <v>126</v>
      </c>
      <c r="E108" s="7" t="s">
        <v>128</v>
      </c>
      <c r="F108" s="27">
        <v>900</v>
      </c>
      <c r="G108" s="27">
        <v>900</v>
      </c>
      <c r="H108" s="27">
        <v>900</v>
      </c>
    </row>
    <row r="109" spans="1:8" hidden="1">
      <c r="A109" s="6" t="s">
        <v>129</v>
      </c>
      <c r="B109" s="7" t="s">
        <v>6</v>
      </c>
      <c r="C109" s="7" t="s">
        <v>120</v>
      </c>
      <c r="D109" s="7" t="s">
        <v>130</v>
      </c>
      <c r="E109" s="7"/>
      <c r="F109" s="27">
        <f>F110</f>
        <v>89</v>
      </c>
      <c r="G109" s="27">
        <f t="shared" ref="G109:H109" si="50">G110</f>
        <v>89</v>
      </c>
      <c r="H109" s="27">
        <f t="shared" si="50"/>
        <v>89</v>
      </c>
    </row>
    <row r="110" spans="1:8" ht="38.25" hidden="1">
      <c r="A110" s="6" t="s">
        <v>127</v>
      </c>
      <c r="B110" s="7" t="s">
        <v>6</v>
      </c>
      <c r="C110" s="7" t="s">
        <v>120</v>
      </c>
      <c r="D110" s="7" t="s">
        <v>130</v>
      </c>
      <c r="E110" s="7" t="s">
        <v>128</v>
      </c>
      <c r="F110" s="28">
        <v>89</v>
      </c>
      <c r="G110" s="28">
        <v>89</v>
      </c>
      <c r="H110" s="28">
        <v>89</v>
      </c>
    </row>
    <row r="111" spans="1:8" ht="38.25" hidden="1">
      <c r="A111" s="6" t="s">
        <v>131</v>
      </c>
      <c r="B111" s="7" t="s">
        <v>6</v>
      </c>
      <c r="C111" s="7" t="s">
        <v>120</v>
      </c>
      <c r="D111" s="7" t="s">
        <v>132</v>
      </c>
      <c r="E111" s="7"/>
      <c r="F111" s="24">
        <f>F112</f>
        <v>673</v>
      </c>
      <c r="G111" s="24">
        <f t="shared" ref="G111:H111" si="51">G112</f>
        <v>673</v>
      </c>
      <c r="H111" s="24">
        <f t="shared" si="51"/>
        <v>673</v>
      </c>
    </row>
    <row r="112" spans="1:8" ht="25.5" hidden="1">
      <c r="A112" s="6" t="s">
        <v>117</v>
      </c>
      <c r="B112" s="7" t="s">
        <v>6</v>
      </c>
      <c r="C112" s="7" t="s">
        <v>120</v>
      </c>
      <c r="D112" s="7" t="s">
        <v>132</v>
      </c>
      <c r="E112" s="7" t="s">
        <v>118</v>
      </c>
      <c r="F112" s="24">
        <v>673</v>
      </c>
      <c r="G112" s="24">
        <v>673</v>
      </c>
      <c r="H112" s="24">
        <v>673</v>
      </c>
    </row>
    <row r="113" spans="1:8" ht="25.5">
      <c r="A113" s="6" t="s">
        <v>49</v>
      </c>
      <c r="B113" s="7" t="s">
        <v>6</v>
      </c>
      <c r="C113" s="7" t="s">
        <v>120</v>
      </c>
      <c r="D113" s="7" t="s">
        <v>50</v>
      </c>
      <c r="E113" s="7"/>
      <c r="F113" s="24">
        <f>F114+F116</f>
        <v>335</v>
      </c>
      <c r="G113" s="24">
        <f t="shared" ref="G113:H113" si="52">G114+G116</f>
        <v>335</v>
      </c>
      <c r="H113" s="24">
        <f t="shared" si="52"/>
        <v>410</v>
      </c>
    </row>
    <row r="114" spans="1:8" ht="25.5">
      <c r="A114" s="32" t="s">
        <v>506</v>
      </c>
      <c r="B114" s="35" t="s">
        <v>6</v>
      </c>
      <c r="C114" s="35" t="s">
        <v>120</v>
      </c>
      <c r="D114" s="35" t="s">
        <v>507</v>
      </c>
      <c r="E114" s="35"/>
      <c r="F114" s="24">
        <f>F115</f>
        <v>15</v>
      </c>
      <c r="G114" s="24">
        <f t="shared" ref="G114:H114" si="53">G115</f>
        <v>15</v>
      </c>
      <c r="H114" s="24">
        <f t="shared" si="53"/>
        <v>90</v>
      </c>
    </row>
    <row r="115" spans="1:8" ht="38.25">
      <c r="A115" s="32" t="s">
        <v>127</v>
      </c>
      <c r="B115" s="35" t="s">
        <v>6</v>
      </c>
      <c r="C115" s="35" t="s">
        <v>120</v>
      </c>
      <c r="D115" s="35" t="s">
        <v>507</v>
      </c>
      <c r="E115" s="35" t="s">
        <v>128</v>
      </c>
      <c r="F115" s="24">
        <v>15</v>
      </c>
      <c r="G115" s="24">
        <v>15</v>
      </c>
      <c r="H115" s="52">
        <v>90</v>
      </c>
    </row>
    <row r="116" spans="1:8" ht="25.5" hidden="1">
      <c r="A116" s="6" t="s">
        <v>133</v>
      </c>
      <c r="B116" s="7" t="s">
        <v>6</v>
      </c>
      <c r="C116" s="7" t="s">
        <v>120</v>
      </c>
      <c r="D116" s="7" t="s">
        <v>134</v>
      </c>
      <c r="E116" s="7"/>
      <c r="F116" s="26">
        <f>F117</f>
        <v>320</v>
      </c>
      <c r="G116" s="26">
        <f t="shared" ref="G116:H116" si="54">G117</f>
        <v>320</v>
      </c>
      <c r="H116" s="26">
        <f t="shared" si="54"/>
        <v>320</v>
      </c>
    </row>
    <row r="117" spans="1:8" ht="38.25" hidden="1">
      <c r="A117" s="6" t="s">
        <v>127</v>
      </c>
      <c r="B117" s="7" t="s">
        <v>6</v>
      </c>
      <c r="C117" s="7" t="s">
        <v>120</v>
      </c>
      <c r="D117" s="7" t="s">
        <v>134</v>
      </c>
      <c r="E117" s="7" t="s">
        <v>128</v>
      </c>
      <c r="F117" s="27">
        <v>320</v>
      </c>
      <c r="G117" s="27">
        <v>320</v>
      </c>
      <c r="H117" s="27">
        <v>320</v>
      </c>
    </row>
    <row r="118" spans="1:8" hidden="1">
      <c r="A118" s="6" t="s">
        <v>135</v>
      </c>
      <c r="B118" s="7" t="s">
        <v>6</v>
      </c>
      <c r="C118" s="7" t="s">
        <v>136</v>
      </c>
      <c r="D118" s="7"/>
      <c r="E118" s="7"/>
      <c r="F118" s="27">
        <f>F119+F132</f>
        <v>24889.7</v>
      </c>
      <c r="G118" s="27">
        <f t="shared" ref="G118:H118" si="55">G119+G132</f>
        <v>24889.7</v>
      </c>
      <c r="H118" s="27">
        <f t="shared" si="55"/>
        <v>24889.7</v>
      </c>
    </row>
    <row r="119" spans="1:8" ht="25.5" hidden="1">
      <c r="A119" s="6" t="s">
        <v>111</v>
      </c>
      <c r="B119" s="7" t="s">
        <v>6</v>
      </c>
      <c r="C119" s="7" t="s">
        <v>136</v>
      </c>
      <c r="D119" s="7" t="s">
        <v>112</v>
      </c>
      <c r="E119" s="7"/>
      <c r="F119" s="27">
        <f>F120</f>
        <v>24747.9</v>
      </c>
      <c r="G119" s="27">
        <f t="shared" ref="G119:H119" si="56">G120</f>
        <v>24747.9</v>
      </c>
      <c r="H119" s="27">
        <f t="shared" si="56"/>
        <v>24747.9</v>
      </c>
    </row>
    <row r="120" spans="1:8" ht="25.5" hidden="1">
      <c r="A120" s="6" t="s">
        <v>121</v>
      </c>
      <c r="B120" s="7" t="s">
        <v>6</v>
      </c>
      <c r="C120" s="7" t="s">
        <v>136</v>
      </c>
      <c r="D120" s="7" t="s">
        <v>122</v>
      </c>
      <c r="E120" s="7"/>
      <c r="F120" s="27">
        <f>F121+F123+F126+F128+F130</f>
        <v>24747.9</v>
      </c>
      <c r="G120" s="27">
        <f t="shared" ref="G120:H120" si="57">G121+G123+G126+G128+G130</f>
        <v>24747.9</v>
      </c>
      <c r="H120" s="27">
        <f t="shared" si="57"/>
        <v>24747.9</v>
      </c>
    </row>
    <row r="121" spans="1:8" ht="25.5" hidden="1">
      <c r="A121" s="6" t="s">
        <v>137</v>
      </c>
      <c r="B121" s="7" t="s">
        <v>6</v>
      </c>
      <c r="C121" s="7" t="s">
        <v>136</v>
      </c>
      <c r="D121" s="7" t="s">
        <v>138</v>
      </c>
      <c r="E121" s="7"/>
      <c r="F121" s="27">
        <f>F122</f>
        <v>5313.1</v>
      </c>
      <c r="G121" s="27">
        <f t="shared" ref="G121:H121" si="58">G122</f>
        <v>5313.1</v>
      </c>
      <c r="H121" s="27">
        <f t="shared" si="58"/>
        <v>5313.1</v>
      </c>
    </row>
    <row r="122" spans="1:8" ht="38.25" hidden="1">
      <c r="A122" s="6" t="s">
        <v>127</v>
      </c>
      <c r="B122" s="7" t="s">
        <v>6</v>
      </c>
      <c r="C122" s="7" t="s">
        <v>136</v>
      </c>
      <c r="D122" s="7" t="s">
        <v>138</v>
      </c>
      <c r="E122" s="7" t="s">
        <v>128</v>
      </c>
      <c r="F122" s="27">
        <v>5313.1</v>
      </c>
      <c r="G122" s="27">
        <v>5313.1</v>
      </c>
      <c r="H122" s="27">
        <v>5313.1</v>
      </c>
    </row>
    <row r="123" spans="1:8" ht="38.25" hidden="1">
      <c r="A123" s="6" t="s">
        <v>139</v>
      </c>
      <c r="B123" s="7" t="s">
        <v>6</v>
      </c>
      <c r="C123" s="7" t="s">
        <v>136</v>
      </c>
      <c r="D123" s="7" t="s">
        <v>140</v>
      </c>
      <c r="E123" s="7"/>
      <c r="F123" s="27">
        <f>F124+F125</f>
        <v>2267.8000000000002</v>
      </c>
      <c r="G123" s="27">
        <f t="shared" ref="G123:H123" si="59">G124+G125</f>
        <v>2267.8000000000002</v>
      </c>
      <c r="H123" s="27">
        <f t="shared" si="59"/>
        <v>2267.8000000000002</v>
      </c>
    </row>
    <row r="124" spans="1:8" ht="25.5" hidden="1">
      <c r="A124" s="6" t="s">
        <v>117</v>
      </c>
      <c r="B124" s="7" t="s">
        <v>6</v>
      </c>
      <c r="C124" s="7" t="s">
        <v>136</v>
      </c>
      <c r="D124" s="7" t="s">
        <v>140</v>
      </c>
      <c r="E124" s="7" t="s">
        <v>118</v>
      </c>
      <c r="F124" s="27">
        <v>1265.8</v>
      </c>
      <c r="G124" s="27">
        <v>1265.8</v>
      </c>
      <c r="H124" s="27">
        <v>1265.8</v>
      </c>
    </row>
    <row r="125" spans="1:8" ht="38.25" hidden="1">
      <c r="A125" s="6" t="s">
        <v>127</v>
      </c>
      <c r="B125" s="7" t="s">
        <v>6</v>
      </c>
      <c r="C125" s="7" t="s">
        <v>136</v>
      </c>
      <c r="D125" s="7" t="s">
        <v>140</v>
      </c>
      <c r="E125" s="7" t="s">
        <v>128</v>
      </c>
      <c r="F125" s="27">
        <v>1002</v>
      </c>
      <c r="G125" s="27">
        <v>1002</v>
      </c>
      <c r="H125" s="27">
        <v>1002</v>
      </c>
    </row>
    <row r="126" spans="1:8" ht="38.25" hidden="1">
      <c r="A126" s="11" t="s">
        <v>472</v>
      </c>
      <c r="B126" s="7" t="s">
        <v>6</v>
      </c>
      <c r="C126" s="7" t="s">
        <v>136</v>
      </c>
      <c r="D126" s="7" t="s">
        <v>141</v>
      </c>
      <c r="E126" s="7"/>
      <c r="F126" s="27">
        <f>F127</f>
        <v>777</v>
      </c>
      <c r="G126" s="27">
        <f t="shared" ref="G126:H126" si="60">G127</f>
        <v>777</v>
      </c>
      <c r="H126" s="27">
        <f t="shared" si="60"/>
        <v>777</v>
      </c>
    </row>
    <row r="127" spans="1:8" ht="25.5" hidden="1">
      <c r="A127" s="6" t="s">
        <v>117</v>
      </c>
      <c r="B127" s="7" t="s">
        <v>6</v>
      </c>
      <c r="C127" s="7" t="s">
        <v>136</v>
      </c>
      <c r="D127" s="7" t="s">
        <v>141</v>
      </c>
      <c r="E127" s="7" t="s">
        <v>118</v>
      </c>
      <c r="F127" s="27">
        <v>777</v>
      </c>
      <c r="G127" s="27">
        <v>777</v>
      </c>
      <c r="H127" s="27">
        <v>777</v>
      </c>
    </row>
    <row r="128" spans="1:8" ht="38.25" hidden="1">
      <c r="A128" s="6" t="s">
        <v>142</v>
      </c>
      <c r="B128" s="7" t="s">
        <v>6</v>
      </c>
      <c r="C128" s="7" t="s">
        <v>136</v>
      </c>
      <c r="D128" s="7" t="s">
        <v>143</v>
      </c>
      <c r="E128" s="7"/>
      <c r="F128" s="27">
        <f>F129</f>
        <v>16190</v>
      </c>
      <c r="G128" s="27">
        <f t="shared" ref="G128:H128" si="61">G129</f>
        <v>16190</v>
      </c>
      <c r="H128" s="27">
        <f t="shared" si="61"/>
        <v>16190</v>
      </c>
    </row>
    <row r="129" spans="1:8" ht="25.5" hidden="1">
      <c r="A129" s="6" t="s">
        <v>117</v>
      </c>
      <c r="B129" s="7" t="s">
        <v>6</v>
      </c>
      <c r="C129" s="7" t="s">
        <v>136</v>
      </c>
      <c r="D129" s="7" t="s">
        <v>143</v>
      </c>
      <c r="E129" s="7" t="s">
        <v>118</v>
      </c>
      <c r="F129" s="27">
        <v>16190</v>
      </c>
      <c r="G129" s="27">
        <v>16190</v>
      </c>
      <c r="H129" s="27">
        <v>16190</v>
      </c>
    </row>
    <row r="130" spans="1:8" ht="38.25" hidden="1">
      <c r="A130" s="6" t="s">
        <v>144</v>
      </c>
      <c r="B130" s="7" t="s">
        <v>6</v>
      </c>
      <c r="C130" s="7" t="s">
        <v>136</v>
      </c>
      <c r="D130" s="7" t="s">
        <v>145</v>
      </c>
      <c r="E130" s="7"/>
      <c r="F130" s="27">
        <f>F131</f>
        <v>200</v>
      </c>
      <c r="G130" s="27">
        <f t="shared" ref="G130:H130" si="62">G131</f>
        <v>200</v>
      </c>
      <c r="H130" s="27">
        <f t="shared" si="62"/>
        <v>200</v>
      </c>
    </row>
    <row r="131" spans="1:8" ht="25.5" hidden="1">
      <c r="A131" s="6" t="s">
        <v>117</v>
      </c>
      <c r="B131" s="7" t="s">
        <v>6</v>
      </c>
      <c r="C131" s="7" t="s">
        <v>136</v>
      </c>
      <c r="D131" s="7" t="s">
        <v>145</v>
      </c>
      <c r="E131" s="7" t="s">
        <v>118</v>
      </c>
      <c r="F131" s="27">
        <v>200</v>
      </c>
      <c r="G131" s="27">
        <v>200</v>
      </c>
      <c r="H131" s="27">
        <v>200</v>
      </c>
    </row>
    <row r="132" spans="1:8" hidden="1">
      <c r="A132" s="6" t="s">
        <v>11</v>
      </c>
      <c r="B132" s="7" t="s">
        <v>6</v>
      </c>
      <c r="C132" s="7" t="s">
        <v>136</v>
      </c>
      <c r="D132" s="7" t="s">
        <v>12</v>
      </c>
      <c r="E132" s="7"/>
      <c r="F132" s="27">
        <f>F133</f>
        <v>141.80000000000001</v>
      </c>
      <c r="G132" s="27">
        <f t="shared" ref="G132:H134" si="63">G133</f>
        <v>141.80000000000001</v>
      </c>
      <c r="H132" s="27">
        <f t="shared" si="63"/>
        <v>141.80000000000001</v>
      </c>
    </row>
    <row r="133" spans="1:8" ht="25.5" hidden="1">
      <c r="A133" s="6" t="s">
        <v>13</v>
      </c>
      <c r="B133" s="7" t="s">
        <v>6</v>
      </c>
      <c r="C133" s="7" t="s">
        <v>136</v>
      </c>
      <c r="D133" s="7" t="s">
        <v>14</v>
      </c>
      <c r="E133" s="7"/>
      <c r="F133" s="27">
        <f>F134</f>
        <v>141.80000000000001</v>
      </c>
      <c r="G133" s="27">
        <f t="shared" si="63"/>
        <v>141.80000000000001</v>
      </c>
      <c r="H133" s="27">
        <f t="shared" si="63"/>
        <v>141.80000000000001</v>
      </c>
    </row>
    <row r="134" spans="1:8" ht="102" hidden="1">
      <c r="A134" s="6" t="s">
        <v>37</v>
      </c>
      <c r="B134" s="7" t="s">
        <v>6</v>
      </c>
      <c r="C134" s="7" t="s">
        <v>136</v>
      </c>
      <c r="D134" s="7" t="s">
        <v>146</v>
      </c>
      <c r="E134" s="7"/>
      <c r="F134" s="27">
        <f>F135</f>
        <v>141.80000000000001</v>
      </c>
      <c r="G134" s="27">
        <f t="shared" si="63"/>
        <v>141.80000000000001</v>
      </c>
      <c r="H134" s="27">
        <f t="shared" si="63"/>
        <v>141.80000000000001</v>
      </c>
    </row>
    <row r="135" spans="1:8" ht="38.25" hidden="1">
      <c r="A135" s="6" t="s">
        <v>23</v>
      </c>
      <c r="B135" s="7" t="s">
        <v>6</v>
      </c>
      <c r="C135" s="7" t="s">
        <v>136</v>
      </c>
      <c r="D135" s="7" t="s">
        <v>146</v>
      </c>
      <c r="E135" s="7" t="s">
        <v>24</v>
      </c>
      <c r="F135" s="27">
        <v>141.80000000000001</v>
      </c>
      <c r="G135" s="27">
        <v>141.80000000000001</v>
      </c>
      <c r="H135" s="27">
        <v>141.80000000000001</v>
      </c>
    </row>
    <row r="136" spans="1:8">
      <c r="A136" s="9" t="s">
        <v>147</v>
      </c>
      <c r="B136" s="10" t="s">
        <v>148</v>
      </c>
      <c r="C136" s="10"/>
      <c r="D136" s="10"/>
      <c r="E136" s="10"/>
      <c r="F136" s="36">
        <f>SUM(F137)</f>
        <v>7270.4000000000005</v>
      </c>
      <c r="G136" s="36">
        <f t="shared" ref="G136:H136" si="64">SUM(G137)</f>
        <v>7270.4000000000005</v>
      </c>
      <c r="H136" s="36">
        <f t="shared" si="64"/>
        <v>7270.4000000000005</v>
      </c>
    </row>
    <row r="137" spans="1:8">
      <c r="A137" s="6" t="s">
        <v>7</v>
      </c>
      <c r="B137" s="7" t="s">
        <v>148</v>
      </c>
      <c r="C137" s="7" t="s">
        <v>8</v>
      </c>
      <c r="D137" s="7"/>
      <c r="E137" s="7"/>
      <c r="F137" s="27">
        <f>SUM(F138,F152,F156)</f>
        <v>7270.4000000000005</v>
      </c>
      <c r="G137" s="27">
        <f t="shared" ref="G137:H137" si="65">SUM(G138,G152,G156)</f>
        <v>7270.4000000000005</v>
      </c>
      <c r="H137" s="27">
        <f t="shared" si="65"/>
        <v>7270.4000000000005</v>
      </c>
    </row>
    <row r="138" spans="1:8" ht="51">
      <c r="A138" s="6" t="s">
        <v>149</v>
      </c>
      <c r="B138" s="7" t="s">
        <v>148</v>
      </c>
      <c r="C138" s="7" t="s">
        <v>150</v>
      </c>
      <c r="D138" s="7"/>
      <c r="E138" s="7"/>
      <c r="F138" s="27">
        <f>SUM(F139+F143)</f>
        <v>6945.6</v>
      </c>
      <c r="G138" s="27">
        <f t="shared" ref="G138:H138" si="66">SUM(G139+G143)</f>
        <v>6945.6</v>
      </c>
      <c r="H138" s="27">
        <f t="shared" si="66"/>
        <v>6945.6</v>
      </c>
    </row>
    <row r="139" spans="1:8" ht="25.5" hidden="1">
      <c r="A139" s="6" t="s">
        <v>61</v>
      </c>
      <c r="B139" s="7" t="s">
        <v>148</v>
      </c>
      <c r="C139" s="7" t="s">
        <v>150</v>
      </c>
      <c r="D139" s="7" t="s">
        <v>62</v>
      </c>
      <c r="E139" s="7"/>
      <c r="F139" s="27">
        <f>SUM(F140)</f>
        <v>3</v>
      </c>
      <c r="G139" s="27">
        <f t="shared" ref="G139:H141" si="67">SUM(G140)</f>
        <v>3</v>
      </c>
      <c r="H139" s="27">
        <f t="shared" si="67"/>
        <v>3</v>
      </c>
    </row>
    <row r="140" spans="1:8" ht="25.5" hidden="1">
      <c r="A140" s="6" t="s">
        <v>63</v>
      </c>
      <c r="B140" s="7" t="s">
        <v>148</v>
      </c>
      <c r="C140" s="7" t="s">
        <v>150</v>
      </c>
      <c r="D140" s="7" t="s">
        <v>64</v>
      </c>
      <c r="E140" s="7"/>
      <c r="F140" s="27">
        <f>SUM(F141)</f>
        <v>3</v>
      </c>
      <c r="G140" s="27">
        <f t="shared" si="67"/>
        <v>3</v>
      </c>
      <c r="H140" s="27">
        <f t="shared" si="67"/>
        <v>3</v>
      </c>
    </row>
    <row r="141" spans="1:8" ht="25.5" hidden="1">
      <c r="A141" s="6" t="s">
        <v>65</v>
      </c>
      <c r="B141" s="7" t="s">
        <v>148</v>
      </c>
      <c r="C141" s="7" t="s">
        <v>150</v>
      </c>
      <c r="D141" s="7" t="s">
        <v>66</v>
      </c>
      <c r="E141" s="7"/>
      <c r="F141" s="27">
        <f>SUM(F142)</f>
        <v>3</v>
      </c>
      <c r="G141" s="27">
        <f t="shared" si="67"/>
        <v>3</v>
      </c>
      <c r="H141" s="27">
        <f t="shared" si="67"/>
        <v>3</v>
      </c>
    </row>
    <row r="142" spans="1:8" ht="38.25" hidden="1">
      <c r="A142" s="6" t="s">
        <v>23</v>
      </c>
      <c r="B142" s="7" t="s">
        <v>148</v>
      </c>
      <c r="C142" s="7" t="s">
        <v>150</v>
      </c>
      <c r="D142" s="7" t="s">
        <v>66</v>
      </c>
      <c r="E142" s="7" t="s">
        <v>24</v>
      </c>
      <c r="F142" s="27">
        <v>3</v>
      </c>
      <c r="G142" s="27">
        <v>3</v>
      </c>
      <c r="H142" s="27">
        <v>3</v>
      </c>
    </row>
    <row r="143" spans="1:8" ht="25.5">
      <c r="A143" s="6" t="s">
        <v>49</v>
      </c>
      <c r="B143" s="7" t="s">
        <v>148</v>
      </c>
      <c r="C143" s="7" t="s">
        <v>150</v>
      </c>
      <c r="D143" s="7" t="s">
        <v>50</v>
      </c>
      <c r="E143" s="7"/>
      <c r="F143" s="27">
        <f>SUM(F144, F148, F150)</f>
        <v>6942.6</v>
      </c>
      <c r="G143" s="27">
        <f t="shared" ref="G143:H143" si="68">SUM(G144, G148, G150)</f>
        <v>6942.6</v>
      </c>
      <c r="H143" s="27">
        <f t="shared" si="68"/>
        <v>6942.6</v>
      </c>
    </row>
    <row r="144" spans="1:8">
      <c r="A144" s="6" t="s">
        <v>21</v>
      </c>
      <c r="B144" s="7" t="s">
        <v>148</v>
      </c>
      <c r="C144" s="7" t="s">
        <v>150</v>
      </c>
      <c r="D144" s="7" t="s">
        <v>151</v>
      </c>
      <c r="E144" s="7"/>
      <c r="F144" s="27">
        <f>SUM(F145:F147)</f>
        <v>4909.6000000000004</v>
      </c>
      <c r="G144" s="27">
        <f t="shared" ref="G144:H144" si="69">SUM(G145:G147)</f>
        <v>4909.6000000000004</v>
      </c>
      <c r="H144" s="27">
        <f t="shared" si="69"/>
        <v>4909.5</v>
      </c>
    </row>
    <row r="145" spans="1:8" ht="25.5" hidden="1">
      <c r="A145" s="6" t="s">
        <v>17</v>
      </c>
      <c r="B145" s="7" t="s">
        <v>148</v>
      </c>
      <c r="C145" s="7" t="s">
        <v>150</v>
      </c>
      <c r="D145" s="7" t="s">
        <v>151</v>
      </c>
      <c r="E145" s="7" t="s">
        <v>18</v>
      </c>
      <c r="F145" s="27">
        <v>4467.6000000000004</v>
      </c>
      <c r="G145" s="27">
        <v>4467.6000000000004</v>
      </c>
      <c r="H145" s="27">
        <v>4467.6000000000004</v>
      </c>
    </row>
    <row r="146" spans="1:8" ht="38.25" hidden="1">
      <c r="A146" s="6" t="s">
        <v>23</v>
      </c>
      <c r="B146" s="7" t="s">
        <v>148</v>
      </c>
      <c r="C146" s="7" t="s">
        <v>150</v>
      </c>
      <c r="D146" s="7" t="s">
        <v>151</v>
      </c>
      <c r="E146" s="7" t="s">
        <v>24</v>
      </c>
      <c r="F146" s="27">
        <v>430</v>
      </c>
      <c r="G146" s="27">
        <v>430</v>
      </c>
      <c r="H146" s="27">
        <v>430</v>
      </c>
    </row>
    <row r="147" spans="1:8" ht="25.5">
      <c r="A147" s="6" t="s">
        <v>25</v>
      </c>
      <c r="B147" s="7" t="s">
        <v>148</v>
      </c>
      <c r="C147" s="7" t="s">
        <v>150</v>
      </c>
      <c r="D147" s="7" t="s">
        <v>151</v>
      </c>
      <c r="E147" s="7" t="s">
        <v>26</v>
      </c>
      <c r="F147" s="27">
        <v>12</v>
      </c>
      <c r="G147" s="27">
        <v>12</v>
      </c>
      <c r="H147" s="53">
        <v>11.9</v>
      </c>
    </row>
    <row r="148" spans="1:8" ht="25.5" hidden="1">
      <c r="A148" s="6" t="s">
        <v>152</v>
      </c>
      <c r="B148" s="7" t="s">
        <v>148</v>
      </c>
      <c r="C148" s="7" t="s">
        <v>150</v>
      </c>
      <c r="D148" s="7" t="s">
        <v>153</v>
      </c>
      <c r="E148" s="7"/>
      <c r="F148" s="27">
        <f>F149</f>
        <v>2033</v>
      </c>
      <c r="G148" s="27">
        <f t="shared" ref="G148:H148" si="70">G149</f>
        <v>2033</v>
      </c>
      <c r="H148" s="27">
        <f t="shared" si="70"/>
        <v>2033</v>
      </c>
    </row>
    <row r="149" spans="1:8" ht="25.5" hidden="1">
      <c r="A149" s="6" t="s">
        <v>17</v>
      </c>
      <c r="B149" s="7" t="s">
        <v>148</v>
      </c>
      <c r="C149" s="7" t="s">
        <v>150</v>
      </c>
      <c r="D149" s="7" t="s">
        <v>153</v>
      </c>
      <c r="E149" s="7" t="s">
        <v>18</v>
      </c>
      <c r="F149" s="27">
        <v>2033</v>
      </c>
      <c r="G149" s="27">
        <v>2033</v>
      </c>
      <c r="H149" s="52">
        <v>2033</v>
      </c>
    </row>
    <row r="150" spans="1:8" ht="25.5">
      <c r="A150" s="32" t="s">
        <v>541</v>
      </c>
      <c r="B150" s="30" t="s">
        <v>148</v>
      </c>
      <c r="C150" s="30" t="s">
        <v>150</v>
      </c>
      <c r="D150" s="30" t="s">
        <v>542</v>
      </c>
      <c r="E150" s="30"/>
      <c r="F150" s="27">
        <f>F151</f>
        <v>0</v>
      </c>
      <c r="G150" s="27">
        <f t="shared" ref="G150:H150" si="71">G151</f>
        <v>0</v>
      </c>
      <c r="H150" s="27">
        <f t="shared" si="71"/>
        <v>0.1</v>
      </c>
    </row>
    <row r="151" spans="1:8" ht="25.5">
      <c r="A151" s="32" t="s">
        <v>25</v>
      </c>
      <c r="B151" s="30" t="s">
        <v>148</v>
      </c>
      <c r="C151" s="30" t="s">
        <v>150</v>
      </c>
      <c r="D151" s="30" t="s">
        <v>542</v>
      </c>
      <c r="E151" s="30" t="s">
        <v>26</v>
      </c>
      <c r="F151" s="27">
        <v>0</v>
      </c>
      <c r="G151" s="27"/>
      <c r="H151" s="54">
        <v>0.1</v>
      </c>
    </row>
    <row r="152" spans="1:8" ht="39" hidden="1" customHeight="1">
      <c r="A152" s="6" t="s">
        <v>154</v>
      </c>
      <c r="B152" s="7" t="s">
        <v>148</v>
      </c>
      <c r="C152" s="7" t="s">
        <v>155</v>
      </c>
      <c r="D152" s="7"/>
      <c r="E152" s="7"/>
      <c r="F152" s="27">
        <f>SUM(F153)</f>
        <v>250</v>
      </c>
      <c r="G152" s="27">
        <f t="shared" ref="G152:G154" si="72">SUM(G153)</f>
        <v>250</v>
      </c>
      <c r="H152" s="27">
        <f>SUM(H153)</f>
        <v>250</v>
      </c>
    </row>
    <row r="153" spans="1:8" ht="25.5" hidden="1">
      <c r="A153" s="6" t="s">
        <v>49</v>
      </c>
      <c r="B153" s="7" t="s">
        <v>148</v>
      </c>
      <c r="C153" s="7" t="s">
        <v>155</v>
      </c>
      <c r="D153" s="7" t="s">
        <v>50</v>
      </c>
      <c r="E153" s="7"/>
      <c r="F153" s="27">
        <f>SUM(F154)</f>
        <v>250</v>
      </c>
      <c r="G153" s="27">
        <f t="shared" si="72"/>
        <v>250</v>
      </c>
      <c r="H153" s="27">
        <f t="shared" ref="H153:H154" si="73">SUM(H154)</f>
        <v>250</v>
      </c>
    </row>
    <row r="154" spans="1:8" hidden="1">
      <c r="A154" s="6" t="s">
        <v>156</v>
      </c>
      <c r="B154" s="7" t="s">
        <v>148</v>
      </c>
      <c r="C154" s="7" t="s">
        <v>155</v>
      </c>
      <c r="D154" s="7" t="s">
        <v>157</v>
      </c>
      <c r="E154" s="7"/>
      <c r="F154" s="27">
        <f>SUM(F155)</f>
        <v>250</v>
      </c>
      <c r="G154" s="27">
        <f t="shared" si="72"/>
        <v>250</v>
      </c>
      <c r="H154" s="27">
        <f t="shared" si="73"/>
        <v>250</v>
      </c>
    </row>
    <row r="155" spans="1:8" ht="38.25" hidden="1">
      <c r="A155" s="6" t="s">
        <v>23</v>
      </c>
      <c r="B155" s="7" t="s">
        <v>148</v>
      </c>
      <c r="C155" s="7" t="s">
        <v>155</v>
      </c>
      <c r="D155" s="7" t="s">
        <v>157</v>
      </c>
      <c r="E155" s="7" t="s">
        <v>24</v>
      </c>
      <c r="F155" s="27">
        <v>250</v>
      </c>
      <c r="G155" s="27">
        <v>250</v>
      </c>
      <c r="H155" s="27">
        <v>250</v>
      </c>
    </row>
    <row r="156" spans="1:8" hidden="1">
      <c r="A156" s="6" t="s">
        <v>55</v>
      </c>
      <c r="B156" s="7" t="s">
        <v>148</v>
      </c>
      <c r="C156" s="7" t="s">
        <v>56</v>
      </c>
      <c r="D156" s="7"/>
      <c r="E156" s="7"/>
      <c r="F156" s="27">
        <f>SUM(F157)</f>
        <v>74.8</v>
      </c>
      <c r="G156" s="27">
        <f t="shared" ref="G156:H156" si="74">SUM(G157)</f>
        <v>74.8</v>
      </c>
      <c r="H156" s="27">
        <f t="shared" si="74"/>
        <v>74.8</v>
      </c>
    </row>
    <row r="157" spans="1:8" ht="25.5" hidden="1">
      <c r="A157" s="6" t="s">
        <v>49</v>
      </c>
      <c r="B157" s="7" t="s">
        <v>148</v>
      </c>
      <c r="C157" s="7" t="s">
        <v>56</v>
      </c>
      <c r="D157" s="7" t="s">
        <v>50</v>
      </c>
      <c r="E157" s="7"/>
      <c r="F157" s="27">
        <f>SUM(F158+F160)</f>
        <v>74.8</v>
      </c>
      <c r="G157" s="27">
        <f t="shared" ref="G157:H157" si="75">SUM(G158+G160)</f>
        <v>74.8</v>
      </c>
      <c r="H157" s="27">
        <f t="shared" si="75"/>
        <v>74.8</v>
      </c>
    </row>
    <row r="158" spans="1:8" hidden="1">
      <c r="A158" s="6" t="s">
        <v>57</v>
      </c>
      <c r="B158" s="7" t="s">
        <v>148</v>
      </c>
      <c r="C158" s="7" t="s">
        <v>56</v>
      </c>
      <c r="D158" s="7" t="s">
        <v>158</v>
      </c>
      <c r="E158" s="7"/>
      <c r="F158" s="27">
        <f>SUM(F159)</f>
        <v>21.8</v>
      </c>
      <c r="G158" s="27">
        <f t="shared" ref="G158:H158" si="76">SUM(G159)</f>
        <v>21.8</v>
      </c>
      <c r="H158" s="27">
        <f t="shared" si="76"/>
        <v>21.8</v>
      </c>
    </row>
    <row r="159" spans="1:8" ht="38.25" hidden="1">
      <c r="A159" s="6" t="s">
        <v>23</v>
      </c>
      <c r="B159" s="7" t="s">
        <v>148</v>
      </c>
      <c r="C159" s="7" t="s">
        <v>56</v>
      </c>
      <c r="D159" s="7" t="s">
        <v>158</v>
      </c>
      <c r="E159" s="7" t="s">
        <v>24</v>
      </c>
      <c r="F159" s="27">
        <v>21.8</v>
      </c>
      <c r="G159" s="27">
        <v>21.8</v>
      </c>
      <c r="H159" s="27">
        <v>21.8</v>
      </c>
    </row>
    <row r="160" spans="1:8" hidden="1">
      <c r="A160" s="6" t="s">
        <v>69</v>
      </c>
      <c r="B160" s="7" t="s">
        <v>148</v>
      </c>
      <c r="C160" s="7" t="s">
        <v>56</v>
      </c>
      <c r="D160" s="7" t="s">
        <v>70</v>
      </c>
      <c r="E160" s="7"/>
      <c r="F160" s="27">
        <f>SUM(F161)</f>
        <v>53</v>
      </c>
      <c r="G160" s="27">
        <f t="shared" ref="G160:H160" si="77">SUM(G161)</f>
        <v>53</v>
      </c>
      <c r="H160" s="27">
        <f t="shared" si="77"/>
        <v>53</v>
      </c>
    </row>
    <row r="161" spans="1:8" ht="38.25" hidden="1">
      <c r="A161" s="6" t="s">
        <v>23</v>
      </c>
      <c r="B161" s="7" t="s">
        <v>148</v>
      </c>
      <c r="C161" s="7" t="s">
        <v>56</v>
      </c>
      <c r="D161" s="7" t="s">
        <v>70</v>
      </c>
      <c r="E161" s="7" t="s">
        <v>24</v>
      </c>
      <c r="F161" s="27">
        <v>53</v>
      </c>
      <c r="G161" s="27">
        <v>53</v>
      </c>
      <c r="H161" s="27">
        <v>53</v>
      </c>
    </row>
    <row r="162" spans="1:8" ht="28.9" customHeight="1">
      <c r="A162" s="49" t="s">
        <v>159</v>
      </c>
      <c r="B162" s="10" t="s">
        <v>160</v>
      </c>
      <c r="C162" s="10"/>
      <c r="D162" s="10"/>
      <c r="E162" s="10"/>
      <c r="F162" s="45">
        <f>F163+F170+F193+F289+F295</f>
        <v>108134.21969999999</v>
      </c>
      <c r="G162" s="45">
        <f t="shared" ref="G162" si="78">G163+G170+G193+G289+G295</f>
        <v>108134.21969999999</v>
      </c>
      <c r="H162" s="45">
        <f>H163+H170+H193+H289+H295</f>
        <v>108295.6127</v>
      </c>
    </row>
    <row r="163" spans="1:8">
      <c r="A163" s="19" t="s">
        <v>7</v>
      </c>
      <c r="B163" s="20" t="s">
        <v>160</v>
      </c>
      <c r="C163" s="20" t="s">
        <v>8</v>
      </c>
      <c r="D163" s="20"/>
      <c r="E163" s="20"/>
      <c r="F163" s="44">
        <f>F164</f>
        <v>606.79999999999995</v>
      </c>
      <c r="G163" s="44">
        <f t="shared" ref="G163:H164" si="79">G164</f>
        <v>606.79999999999995</v>
      </c>
      <c r="H163" s="44">
        <f t="shared" si="79"/>
        <v>710.00799999999992</v>
      </c>
    </row>
    <row r="164" spans="1:8" ht="30" customHeight="1">
      <c r="A164" s="19" t="s">
        <v>154</v>
      </c>
      <c r="B164" s="20" t="s">
        <v>160</v>
      </c>
      <c r="C164" s="20" t="s">
        <v>155</v>
      </c>
      <c r="D164" s="20"/>
      <c r="E164" s="20"/>
      <c r="F164" s="44">
        <f>F165</f>
        <v>606.79999999999995</v>
      </c>
      <c r="G164" s="44">
        <f t="shared" si="79"/>
        <v>606.79999999999995</v>
      </c>
      <c r="H164" s="44">
        <f t="shared" si="79"/>
        <v>710.00799999999992</v>
      </c>
    </row>
    <row r="165" spans="1:8" ht="51">
      <c r="A165" s="19" t="s">
        <v>496</v>
      </c>
      <c r="B165" s="20" t="s">
        <v>160</v>
      </c>
      <c r="C165" s="20" t="s">
        <v>155</v>
      </c>
      <c r="D165" s="20" t="s">
        <v>474</v>
      </c>
      <c r="E165" s="20"/>
      <c r="F165" s="44">
        <f>F168</f>
        <v>606.79999999999995</v>
      </c>
      <c r="G165" s="44">
        <v>606.79999999999995</v>
      </c>
      <c r="H165" s="44">
        <f>H166+H168</f>
        <v>710.00799999999992</v>
      </c>
    </row>
    <row r="166" spans="1:8" ht="38.25">
      <c r="A166" s="19" t="s">
        <v>519</v>
      </c>
      <c r="B166" s="30" t="s">
        <v>160</v>
      </c>
      <c r="C166" s="30" t="s">
        <v>155</v>
      </c>
      <c r="D166" s="30" t="s">
        <v>520</v>
      </c>
      <c r="E166" s="30"/>
      <c r="F166" s="44">
        <f>F167</f>
        <v>0</v>
      </c>
      <c r="G166" s="44">
        <v>0</v>
      </c>
      <c r="H166" s="44">
        <f>H167</f>
        <v>103.208</v>
      </c>
    </row>
    <row r="167" spans="1:8" ht="38.25">
      <c r="A167" s="19" t="s">
        <v>23</v>
      </c>
      <c r="B167" s="30" t="s">
        <v>160</v>
      </c>
      <c r="C167" s="30" t="s">
        <v>155</v>
      </c>
      <c r="D167" s="30" t="s">
        <v>520</v>
      </c>
      <c r="E167" s="30" t="s">
        <v>24</v>
      </c>
      <c r="F167" s="44">
        <v>0</v>
      </c>
      <c r="G167" s="44">
        <v>0</v>
      </c>
      <c r="H167" s="44">
        <v>103.208</v>
      </c>
    </row>
    <row r="168" spans="1:8" ht="51" hidden="1">
      <c r="A168" s="19" t="s">
        <v>497</v>
      </c>
      <c r="B168" s="20" t="s">
        <v>160</v>
      </c>
      <c r="C168" s="20" t="s">
        <v>155</v>
      </c>
      <c r="D168" s="20" t="s">
        <v>498</v>
      </c>
      <c r="E168" s="20"/>
      <c r="F168" s="44">
        <f>F169</f>
        <v>606.79999999999995</v>
      </c>
      <c r="G168" s="44">
        <v>606.79999999999995</v>
      </c>
      <c r="H168" s="44">
        <f>H169</f>
        <v>606.79999999999995</v>
      </c>
    </row>
    <row r="169" spans="1:8" ht="38.25" hidden="1">
      <c r="A169" s="19" t="s">
        <v>23</v>
      </c>
      <c r="B169" s="20" t="s">
        <v>160</v>
      </c>
      <c r="C169" s="20" t="s">
        <v>155</v>
      </c>
      <c r="D169" s="20" t="s">
        <v>498</v>
      </c>
      <c r="E169" s="20" t="s">
        <v>24</v>
      </c>
      <c r="F169" s="44">
        <v>606.79999999999995</v>
      </c>
      <c r="G169" s="44">
        <v>606.79999999999995</v>
      </c>
      <c r="H169" s="44">
        <v>606.79999999999995</v>
      </c>
    </row>
    <row r="170" spans="1:8">
      <c r="A170" s="6" t="s">
        <v>93</v>
      </c>
      <c r="B170" s="7" t="s">
        <v>160</v>
      </c>
      <c r="C170" s="7" t="s">
        <v>94</v>
      </c>
      <c r="D170" s="7"/>
      <c r="E170" s="7"/>
      <c r="F170" s="44">
        <f>F171+F182</f>
        <v>34660.299999999996</v>
      </c>
      <c r="G170" s="44">
        <f t="shared" ref="G170:H170" si="80">G171+G182</f>
        <v>34660.299999999996</v>
      </c>
      <c r="H170" s="44">
        <f t="shared" si="80"/>
        <v>38085.492999999995</v>
      </c>
    </row>
    <row r="171" spans="1:8">
      <c r="A171" s="6" t="s">
        <v>161</v>
      </c>
      <c r="B171" s="7" t="s">
        <v>160</v>
      </c>
      <c r="C171" s="7" t="s">
        <v>162</v>
      </c>
      <c r="D171" s="7"/>
      <c r="E171" s="7"/>
      <c r="F171" s="44">
        <f>F172</f>
        <v>125.6</v>
      </c>
      <c r="G171" s="44">
        <f t="shared" ref="G171:H172" si="81">G172</f>
        <v>125.6</v>
      </c>
      <c r="H171" s="44">
        <f t="shared" si="81"/>
        <v>3550.7930000000001</v>
      </c>
    </row>
    <row r="172" spans="1:8" ht="25.5">
      <c r="A172" s="6" t="s">
        <v>111</v>
      </c>
      <c r="B172" s="7" t="s">
        <v>160</v>
      </c>
      <c r="C172" s="7" t="s">
        <v>162</v>
      </c>
      <c r="D172" s="7" t="s">
        <v>112</v>
      </c>
      <c r="E172" s="7"/>
      <c r="F172" s="44">
        <f>F173</f>
        <v>125.6</v>
      </c>
      <c r="G172" s="44">
        <f t="shared" si="81"/>
        <v>125.6</v>
      </c>
      <c r="H172" s="44">
        <f>H173</f>
        <v>3550.7930000000001</v>
      </c>
    </row>
    <row r="173" spans="1:8" ht="38.25">
      <c r="A173" s="6" t="s">
        <v>113</v>
      </c>
      <c r="B173" s="7" t="s">
        <v>160</v>
      </c>
      <c r="C173" s="7" t="s">
        <v>162</v>
      </c>
      <c r="D173" s="7" t="s">
        <v>114</v>
      </c>
      <c r="E173" s="7"/>
      <c r="F173" s="44">
        <f>F174+F176+F178+F180</f>
        <v>125.6</v>
      </c>
      <c r="G173" s="44">
        <v>125.6</v>
      </c>
      <c r="H173" s="44">
        <f>H174+H176+H178+H180</f>
        <v>3550.7930000000001</v>
      </c>
    </row>
    <row r="174" spans="1:8" ht="89.25">
      <c r="A174" s="19" t="s">
        <v>163</v>
      </c>
      <c r="B174" s="20" t="s">
        <v>160</v>
      </c>
      <c r="C174" s="20" t="s">
        <v>162</v>
      </c>
      <c r="D174" s="20" t="s">
        <v>521</v>
      </c>
      <c r="E174" s="20"/>
      <c r="F174" s="44">
        <f>F175</f>
        <v>0</v>
      </c>
      <c r="G174" s="44">
        <f t="shared" ref="G174:H174" si="82">G175</f>
        <v>0</v>
      </c>
      <c r="H174" s="44">
        <f t="shared" si="82"/>
        <v>3208.4050000000002</v>
      </c>
    </row>
    <row r="175" spans="1:8" ht="56.45" customHeight="1">
      <c r="A175" s="19" t="s">
        <v>103</v>
      </c>
      <c r="B175" s="20" t="s">
        <v>160</v>
      </c>
      <c r="C175" s="20" t="s">
        <v>162</v>
      </c>
      <c r="D175" s="20" t="s">
        <v>521</v>
      </c>
      <c r="E175" s="20" t="s">
        <v>104</v>
      </c>
      <c r="F175" s="44">
        <v>0</v>
      </c>
      <c r="G175" s="44">
        <v>0</v>
      </c>
      <c r="H175" s="44">
        <v>3208.4050000000002</v>
      </c>
    </row>
    <row r="176" spans="1:8" ht="127.5">
      <c r="A176" s="19" t="s">
        <v>522</v>
      </c>
      <c r="B176" s="20" t="s">
        <v>160</v>
      </c>
      <c r="C176" s="20" t="s">
        <v>162</v>
      </c>
      <c r="D176" s="20" t="s">
        <v>523</v>
      </c>
      <c r="E176" s="20"/>
      <c r="F176" s="44">
        <f>F177</f>
        <v>0</v>
      </c>
      <c r="G176" s="44">
        <v>0</v>
      </c>
      <c r="H176" s="44">
        <f>H177</f>
        <v>216.78800000000001</v>
      </c>
    </row>
    <row r="177" spans="1:8" ht="63.75">
      <c r="A177" s="19" t="s">
        <v>103</v>
      </c>
      <c r="B177" s="20" t="s">
        <v>160</v>
      </c>
      <c r="C177" s="20" t="s">
        <v>162</v>
      </c>
      <c r="D177" s="20" t="s">
        <v>523</v>
      </c>
      <c r="E177" s="20" t="s">
        <v>104</v>
      </c>
      <c r="F177" s="44">
        <v>0</v>
      </c>
      <c r="G177" s="44">
        <v>0</v>
      </c>
      <c r="H177" s="44">
        <v>216.78800000000001</v>
      </c>
    </row>
    <row r="178" spans="1:8" ht="89.25">
      <c r="A178" s="6" t="s">
        <v>163</v>
      </c>
      <c r="B178" s="7" t="s">
        <v>160</v>
      </c>
      <c r="C178" s="7" t="s">
        <v>162</v>
      </c>
      <c r="D178" s="7" t="s">
        <v>164</v>
      </c>
      <c r="E178" s="7"/>
      <c r="F178" s="44">
        <f>F179</f>
        <v>125.6</v>
      </c>
      <c r="G178" s="44">
        <f t="shared" ref="G178:H178" si="83">G179</f>
        <v>125.6</v>
      </c>
      <c r="H178" s="44">
        <f t="shared" si="83"/>
        <v>123.41</v>
      </c>
    </row>
    <row r="179" spans="1:8" ht="55.9" customHeight="1">
      <c r="A179" s="6" t="s">
        <v>103</v>
      </c>
      <c r="B179" s="7" t="s">
        <v>160</v>
      </c>
      <c r="C179" s="7" t="s">
        <v>162</v>
      </c>
      <c r="D179" s="7" t="s">
        <v>164</v>
      </c>
      <c r="E179" s="7" t="s">
        <v>104</v>
      </c>
      <c r="F179" s="44">
        <v>125.6</v>
      </c>
      <c r="G179" s="44">
        <v>125.6</v>
      </c>
      <c r="H179" s="44">
        <v>123.41</v>
      </c>
    </row>
    <row r="180" spans="1:8" ht="122.45" customHeight="1">
      <c r="A180" s="19" t="s">
        <v>522</v>
      </c>
      <c r="B180" s="20" t="s">
        <v>160</v>
      </c>
      <c r="C180" s="20" t="s">
        <v>162</v>
      </c>
      <c r="D180" s="20" t="s">
        <v>524</v>
      </c>
      <c r="E180" s="20"/>
      <c r="F180" s="44">
        <f>F181</f>
        <v>0</v>
      </c>
      <c r="G180" s="44">
        <v>0</v>
      </c>
      <c r="H180" s="44">
        <f>H181</f>
        <v>2.19</v>
      </c>
    </row>
    <row r="181" spans="1:8" ht="52.15" customHeight="1">
      <c r="A181" s="19" t="s">
        <v>103</v>
      </c>
      <c r="B181" s="20" t="s">
        <v>160</v>
      </c>
      <c r="C181" s="20" t="s">
        <v>162</v>
      </c>
      <c r="D181" s="20" t="s">
        <v>524</v>
      </c>
      <c r="E181" s="20" t="s">
        <v>104</v>
      </c>
      <c r="F181" s="44">
        <v>0</v>
      </c>
      <c r="G181" s="44">
        <v>0</v>
      </c>
      <c r="H181" s="44">
        <v>2.19</v>
      </c>
    </row>
    <row r="182" spans="1:8" hidden="1">
      <c r="A182" s="19" t="s">
        <v>165</v>
      </c>
      <c r="B182" s="7" t="s">
        <v>160</v>
      </c>
      <c r="C182" s="7" t="s">
        <v>166</v>
      </c>
      <c r="D182" s="7"/>
      <c r="E182" s="7"/>
      <c r="F182" s="44">
        <f>F183</f>
        <v>34534.699999999997</v>
      </c>
      <c r="G182" s="44">
        <f t="shared" ref="G182:H183" si="84">G183</f>
        <v>34534.699999999997</v>
      </c>
      <c r="H182" s="44">
        <f t="shared" si="84"/>
        <v>34534.699999999997</v>
      </c>
    </row>
    <row r="183" spans="1:8" ht="25.5" hidden="1">
      <c r="A183" s="19" t="s">
        <v>167</v>
      </c>
      <c r="B183" s="7" t="s">
        <v>160</v>
      </c>
      <c r="C183" s="7" t="s">
        <v>166</v>
      </c>
      <c r="D183" s="7" t="s">
        <v>168</v>
      </c>
      <c r="E183" s="7"/>
      <c r="F183" s="44">
        <f>F184</f>
        <v>34534.699999999997</v>
      </c>
      <c r="G183" s="44">
        <f t="shared" si="84"/>
        <v>34534.699999999997</v>
      </c>
      <c r="H183" s="44">
        <f t="shared" si="84"/>
        <v>34534.699999999997</v>
      </c>
    </row>
    <row r="184" spans="1:8" ht="51" hidden="1">
      <c r="A184" s="19" t="s">
        <v>169</v>
      </c>
      <c r="B184" s="7" t="s">
        <v>160</v>
      </c>
      <c r="C184" s="7" t="s">
        <v>166</v>
      </c>
      <c r="D184" s="7" t="s">
        <v>170</v>
      </c>
      <c r="E184" s="7"/>
      <c r="F184" s="44">
        <f>F185+F187+F189+F191</f>
        <v>34534.699999999997</v>
      </c>
      <c r="G184" s="44">
        <f t="shared" ref="G184:H184" si="85">G185+G187+G189+G191</f>
        <v>34534.699999999997</v>
      </c>
      <c r="H184" s="44">
        <f t="shared" si="85"/>
        <v>34534.699999999997</v>
      </c>
    </row>
    <row r="185" spans="1:8" ht="38.25" hidden="1">
      <c r="A185" s="19" t="s">
        <v>171</v>
      </c>
      <c r="B185" s="7" t="s">
        <v>160</v>
      </c>
      <c r="C185" s="7" t="s">
        <v>166</v>
      </c>
      <c r="D185" s="7" t="s">
        <v>172</v>
      </c>
      <c r="E185" s="7"/>
      <c r="F185" s="44">
        <f>F186</f>
        <v>24959.200000000001</v>
      </c>
      <c r="G185" s="44">
        <f t="shared" ref="G185:H185" si="86">G186</f>
        <v>24959.200000000001</v>
      </c>
      <c r="H185" s="44">
        <f t="shared" si="86"/>
        <v>24959.200000000001</v>
      </c>
    </row>
    <row r="186" spans="1:8" ht="38.25" hidden="1">
      <c r="A186" s="19" t="s">
        <v>479</v>
      </c>
      <c r="B186" s="7" t="s">
        <v>160</v>
      </c>
      <c r="C186" s="7" t="s">
        <v>166</v>
      </c>
      <c r="D186" s="7" t="s">
        <v>172</v>
      </c>
      <c r="E186" s="7" t="s">
        <v>24</v>
      </c>
      <c r="F186" s="44">
        <v>24959.200000000001</v>
      </c>
      <c r="G186" s="44">
        <v>24959.200000000001</v>
      </c>
      <c r="H186" s="44">
        <v>24959.200000000001</v>
      </c>
    </row>
    <row r="187" spans="1:8" ht="41.45" hidden="1" customHeight="1">
      <c r="A187" s="19" t="s">
        <v>173</v>
      </c>
      <c r="B187" s="7" t="s">
        <v>160</v>
      </c>
      <c r="C187" s="7" t="s">
        <v>166</v>
      </c>
      <c r="D187" s="7" t="s">
        <v>174</v>
      </c>
      <c r="E187" s="7"/>
      <c r="F187" s="44">
        <f>F188</f>
        <v>5165.5</v>
      </c>
      <c r="G187" s="44">
        <f t="shared" ref="G187:H187" si="87">G188</f>
        <v>5165.5</v>
      </c>
      <c r="H187" s="44">
        <f t="shared" si="87"/>
        <v>5165.5</v>
      </c>
    </row>
    <row r="188" spans="1:8" ht="38.25" hidden="1">
      <c r="A188" s="19" t="s">
        <v>525</v>
      </c>
      <c r="B188" s="7" t="s">
        <v>160</v>
      </c>
      <c r="C188" s="7" t="s">
        <v>166</v>
      </c>
      <c r="D188" s="7" t="s">
        <v>174</v>
      </c>
      <c r="E188" s="7" t="s">
        <v>24</v>
      </c>
      <c r="F188" s="44">
        <v>5165.5</v>
      </c>
      <c r="G188" s="44">
        <v>5165.5</v>
      </c>
      <c r="H188" s="44">
        <v>5165.5</v>
      </c>
    </row>
    <row r="189" spans="1:8" hidden="1">
      <c r="A189" s="19" t="s">
        <v>175</v>
      </c>
      <c r="B189" s="7" t="s">
        <v>160</v>
      </c>
      <c r="C189" s="7" t="s">
        <v>166</v>
      </c>
      <c r="D189" s="7" t="s">
        <v>176</v>
      </c>
      <c r="E189" s="7"/>
      <c r="F189" s="44">
        <f>F190</f>
        <v>1000</v>
      </c>
      <c r="G189" s="44">
        <f t="shared" ref="G189:H189" si="88">G190</f>
        <v>1000</v>
      </c>
      <c r="H189" s="44">
        <f t="shared" si="88"/>
        <v>1000</v>
      </c>
    </row>
    <row r="190" spans="1:8" ht="38.25" hidden="1">
      <c r="A190" s="19" t="s">
        <v>479</v>
      </c>
      <c r="B190" s="7" t="s">
        <v>160</v>
      </c>
      <c r="C190" s="7" t="s">
        <v>166</v>
      </c>
      <c r="D190" s="7" t="s">
        <v>176</v>
      </c>
      <c r="E190" s="7" t="s">
        <v>24</v>
      </c>
      <c r="F190" s="44">
        <v>1000</v>
      </c>
      <c r="G190" s="44">
        <v>1000</v>
      </c>
      <c r="H190" s="44">
        <v>1000</v>
      </c>
    </row>
    <row r="191" spans="1:8" ht="38.25" hidden="1">
      <c r="A191" s="19" t="s">
        <v>177</v>
      </c>
      <c r="B191" s="7" t="s">
        <v>160</v>
      </c>
      <c r="C191" s="7" t="s">
        <v>166</v>
      </c>
      <c r="D191" s="7" t="s">
        <v>178</v>
      </c>
      <c r="E191" s="7"/>
      <c r="F191" s="44">
        <f>F192</f>
        <v>3410</v>
      </c>
      <c r="G191" s="44">
        <f t="shared" ref="G191:H191" si="89">G192</f>
        <v>3410</v>
      </c>
      <c r="H191" s="44">
        <f t="shared" si="89"/>
        <v>3410</v>
      </c>
    </row>
    <row r="192" spans="1:8" ht="38.25" hidden="1">
      <c r="A192" s="19" t="s">
        <v>479</v>
      </c>
      <c r="B192" s="7" t="s">
        <v>160</v>
      </c>
      <c r="C192" s="7" t="s">
        <v>166</v>
      </c>
      <c r="D192" s="7" t="s">
        <v>178</v>
      </c>
      <c r="E192" s="7" t="s">
        <v>24</v>
      </c>
      <c r="F192" s="44">
        <v>3410</v>
      </c>
      <c r="G192" s="44">
        <v>3410</v>
      </c>
      <c r="H192" s="44">
        <v>3410</v>
      </c>
    </row>
    <row r="193" spans="1:8">
      <c r="A193" s="19" t="s">
        <v>179</v>
      </c>
      <c r="B193" s="7" t="s">
        <v>160</v>
      </c>
      <c r="C193" s="7" t="s">
        <v>180</v>
      </c>
      <c r="D193" s="7"/>
      <c r="E193" s="7"/>
      <c r="F193" s="44">
        <f>F194+F207+F227+F264</f>
        <v>66463.219700000001</v>
      </c>
      <c r="G193" s="44">
        <f t="shared" ref="G193:H193" si="90">G194+G207+G227+G264</f>
        <v>66463.219700000001</v>
      </c>
      <c r="H193" s="44">
        <f t="shared" si="90"/>
        <v>64378.811699999998</v>
      </c>
    </row>
    <row r="194" spans="1:8" hidden="1">
      <c r="A194" s="19" t="s">
        <v>181</v>
      </c>
      <c r="B194" s="7" t="s">
        <v>160</v>
      </c>
      <c r="C194" s="7" t="s">
        <v>182</v>
      </c>
      <c r="D194" s="7"/>
      <c r="E194" s="7"/>
      <c r="F194" s="44">
        <f>F195</f>
        <v>5400.8</v>
      </c>
      <c r="G194" s="44">
        <f t="shared" ref="G194:H194" si="91">G195</f>
        <v>5400.8</v>
      </c>
      <c r="H194" s="44">
        <f t="shared" si="91"/>
        <v>5400.8</v>
      </c>
    </row>
    <row r="195" spans="1:8" ht="25.5" hidden="1">
      <c r="A195" s="19" t="s">
        <v>167</v>
      </c>
      <c r="B195" s="7" t="s">
        <v>160</v>
      </c>
      <c r="C195" s="7" t="s">
        <v>182</v>
      </c>
      <c r="D195" s="7" t="s">
        <v>168</v>
      </c>
      <c r="E195" s="7"/>
      <c r="F195" s="44">
        <f>F196</f>
        <v>5400.8</v>
      </c>
      <c r="G195" s="44">
        <f t="shared" ref="G195:H195" si="92">G196</f>
        <v>5400.8</v>
      </c>
      <c r="H195" s="44">
        <f t="shared" si="92"/>
        <v>5400.8</v>
      </c>
    </row>
    <row r="196" spans="1:8" ht="25.5" hidden="1">
      <c r="A196" s="19" t="s">
        <v>183</v>
      </c>
      <c r="B196" s="7" t="s">
        <v>160</v>
      </c>
      <c r="C196" s="7" t="s">
        <v>182</v>
      </c>
      <c r="D196" s="7" t="s">
        <v>184</v>
      </c>
      <c r="E196" s="7"/>
      <c r="F196" s="44">
        <f>F197+F199+F201+F203+F205</f>
        <v>5400.8</v>
      </c>
      <c r="G196" s="44">
        <f t="shared" ref="G196:H196" si="93">G197+G199+G201+G203+G205</f>
        <v>5400.8</v>
      </c>
      <c r="H196" s="44">
        <f t="shared" si="93"/>
        <v>5400.8</v>
      </c>
    </row>
    <row r="197" spans="1:8" ht="38.25" hidden="1">
      <c r="A197" s="19" t="s">
        <v>185</v>
      </c>
      <c r="B197" s="7" t="s">
        <v>160</v>
      </c>
      <c r="C197" s="7" t="s">
        <v>182</v>
      </c>
      <c r="D197" s="7" t="s">
        <v>186</v>
      </c>
      <c r="E197" s="7"/>
      <c r="F197" s="44">
        <f>F198</f>
        <v>990</v>
      </c>
      <c r="G197" s="44">
        <f t="shared" ref="G197:H197" si="94">G198</f>
        <v>990</v>
      </c>
      <c r="H197" s="44">
        <f t="shared" si="94"/>
        <v>990</v>
      </c>
    </row>
    <row r="198" spans="1:8" ht="38.25" hidden="1">
      <c r="A198" s="19" t="s">
        <v>23</v>
      </c>
      <c r="B198" s="7" t="s">
        <v>160</v>
      </c>
      <c r="C198" s="7" t="s">
        <v>182</v>
      </c>
      <c r="D198" s="7" t="s">
        <v>186</v>
      </c>
      <c r="E198" s="7" t="s">
        <v>24</v>
      </c>
      <c r="F198" s="44">
        <v>990</v>
      </c>
      <c r="G198" s="44">
        <v>990</v>
      </c>
      <c r="H198" s="44">
        <v>990</v>
      </c>
    </row>
    <row r="199" spans="1:8" ht="51" hidden="1">
      <c r="A199" s="19" t="s">
        <v>187</v>
      </c>
      <c r="B199" s="7" t="s">
        <v>160</v>
      </c>
      <c r="C199" s="7" t="s">
        <v>182</v>
      </c>
      <c r="D199" s="7" t="s">
        <v>188</v>
      </c>
      <c r="E199" s="7"/>
      <c r="F199" s="44">
        <f>F200</f>
        <v>2750</v>
      </c>
      <c r="G199" s="44">
        <f t="shared" ref="G199:H199" si="95">G200</f>
        <v>2750</v>
      </c>
      <c r="H199" s="44">
        <f t="shared" si="95"/>
        <v>2750</v>
      </c>
    </row>
    <row r="200" spans="1:8" ht="38.25" hidden="1">
      <c r="A200" s="19" t="s">
        <v>23</v>
      </c>
      <c r="B200" s="7" t="s">
        <v>160</v>
      </c>
      <c r="C200" s="7" t="s">
        <v>182</v>
      </c>
      <c r="D200" s="7" t="s">
        <v>188</v>
      </c>
      <c r="E200" s="7" t="s">
        <v>24</v>
      </c>
      <c r="F200" s="44">
        <v>2750</v>
      </c>
      <c r="G200" s="44">
        <v>2750</v>
      </c>
      <c r="H200" s="44">
        <v>2750</v>
      </c>
    </row>
    <row r="201" spans="1:8" ht="38.25" hidden="1">
      <c r="A201" s="19" t="s">
        <v>527</v>
      </c>
      <c r="B201" s="7" t="s">
        <v>160</v>
      </c>
      <c r="C201" s="7" t="s">
        <v>182</v>
      </c>
      <c r="D201" s="7" t="s">
        <v>189</v>
      </c>
      <c r="E201" s="7"/>
      <c r="F201" s="44">
        <f>F202</f>
        <v>1265.8</v>
      </c>
      <c r="G201" s="44">
        <f t="shared" ref="G201:H201" si="96">G202</f>
        <v>1265.8</v>
      </c>
      <c r="H201" s="44">
        <f t="shared" si="96"/>
        <v>1265.8</v>
      </c>
    </row>
    <row r="202" spans="1:8" ht="38.25" hidden="1">
      <c r="A202" s="19" t="s">
        <v>23</v>
      </c>
      <c r="B202" s="7" t="s">
        <v>160</v>
      </c>
      <c r="C202" s="7" t="s">
        <v>182</v>
      </c>
      <c r="D202" s="7" t="s">
        <v>189</v>
      </c>
      <c r="E202" s="7" t="s">
        <v>24</v>
      </c>
      <c r="F202" s="44">
        <v>1265.8</v>
      </c>
      <c r="G202" s="44">
        <v>1265.8</v>
      </c>
      <c r="H202" s="44">
        <v>1265.8</v>
      </c>
    </row>
    <row r="203" spans="1:8" ht="38.25" hidden="1">
      <c r="A203" s="19" t="s">
        <v>190</v>
      </c>
      <c r="B203" s="7" t="s">
        <v>160</v>
      </c>
      <c r="C203" s="7" t="s">
        <v>182</v>
      </c>
      <c r="D203" s="7" t="s">
        <v>191</v>
      </c>
      <c r="E203" s="7"/>
      <c r="F203" s="44">
        <f>F204</f>
        <v>15</v>
      </c>
      <c r="G203" s="44">
        <f t="shared" ref="G203:H203" si="97">G204</f>
        <v>15</v>
      </c>
      <c r="H203" s="44">
        <f t="shared" si="97"/>
        <v>15</v>
      </c>
    </row>
    <row r="204" spans="1:8" ht="38.25" hidden="1">
      <c r="A204" s="19" t="s">
        <v>23</v>
      </c>
      <c r="B204" s="7" t="s">
        <v>160</v>
      </c>
      <c r="C204" s="7" t="s">
        <v>182</v>
      </c>
      <c r="D204" s="7" t="s">
        <v>191</v>
      </c>
      <c r="E204" s="7" t="s">
        <v>24</v>
      </c>
      <c r="F204" s="44">
        <v>15</v>
      </c>
      <c r="G204" s="44">
        <v>15</v>
      </c>
      <c r="H204" s="44">
        <v>15</v>
      </c>
    </row>
    <row r="205" spans="1:8" ht="38.25" hidden="1">
      <c r="A205" s="19" t="s">
        <v>192</v>
      </c>
      <c r="B205" s="7" t="s">
        <v>160</v>
      </c>
      <c r="C205" s="7" t="s">
        <v>182</v>
      </c>
      <c r="D205" s="7" t="s">
        <v>193</v>
      </c>
      <c r="E205" s="7"/>
      <c r="F205" s="44">
        <f>F206</f>
        <v>380</v>
      </c>
      <c r="G205" s="44">
        <f t="shared" ref="G205:H205" si="98">G206</f>
        <v>380</v>
      </c>
      <c r="H205" s="44">
        <f t="shared" si="98"/>
        <v>380</v>
      </c>
    </row>
    <row r="206" spans="1:8" ht="38.25" hidden="1">
      <c r="A206" s="19" t="s">
        <v>23</v>
      </c>
      <c r="B206" s="7" t="s">
        <v>160</v>
      </c>
      <c r="C206" s="7" t="s">
        <v>182</v>
      </c>
      <c r="D206" s="7" t="s">
        <v>193</v>
      </c>
      <c r="E206" s="7" t="s">
        <v>24</v>
      </c>
      <c r="F206" s="44">
        <v>380</v>
      </c>
      <c r="G206" s="44">
        <v>380</v>
      </c>
      <c r="H206" s="44">
        <v>380</v>
      </c>
    </row>
    <row r="207" spans="1:8">
      <c r="A207" s="19" t="s">
        <v>194</v>
      </c>
      <c r="B207" s="7" t="s">
        <v>160</v>
      </c>
      <c r="C207" s="7" t="s">
        <v>195</v>
      </c>
      <c r="D207" s="7"/>
      <c r="E207" s="7"/>
      <c r="F207" s="44">
        <f>F208+F222</f>
        <v>1762.0744</v>
      </c>
      <c r="G207" s="44">
        <f t="shared" ref="G207:H207" si="99">G208+G222</f>
        <v>1762.0744</v>
      </c>
      <c r="H207" s="44">
        <f t="shared" si="99"/>
        <v>1815.5744</v>
      </c>
    </row>
    <row r="208" spans="1:8" ht="25.5">
      <c r="A208" s="19" t="s">
        <v>167</v>
      </c>
      <c r="B208" s="7" t="s">
        <v>160</v>
      </c>
      <c r="C208" s="7" t="s">
        <v>195</v>
      </c>
      <c r="D208" s="7" t="s">
        <v>168</v>
      </c>
      <c r="E208" s="7"/>
      <c r="F208" s="44">
        <f>F209</f>
        <v>1212.0744</v>
      </c>
      <c r="G208" s="44">
        <f t="shared" ref="G208:H208" si="100">G209</f>
        <v>1212.0744</v>
      </c>
      <c r="H208" s="44">
        <f t="shared" si="100"/>
        <v>1265.5744</v>
      </c>
    </row>
    <row r="209" spans="1:8" ht="25.5">
      <c r="A209" s="19" t="s">
        <v>196</v>
      </c>
      <c r="B209" s="7" t="s">
        <v>160</v>
      </c>
      <c r="C209" s="7" t="s">
        <v>195</v>
      </c>
      <c r="D209" s="7" t="s">
        <v>197</v>
      </c>
      <c r="E209" s="7"/>
      <c r="F209" s="44">
        <f>F210+F212+F214+F216+F218</f>
        <v>1212.0744</v>
      </c>
      <c r="G209" s="44">
        <f t="shared" ref="G209" si="101">G210+G212+G214+G216+G218</f>
        <v>1212.0744</v>
      </c>
      <c r="H209" s="44">
        <f>H210+H212+H214+H216+H218+H220</f>
        <v>1265.5744</v>
      </c>
    </row>
    <row r="210" spans="1:8" ht="25.5" hidden="1">
      <c r="A210" s="19" t="s">
        <v>198</v>
      </c>
      <c r="B210" s="7" t="s">
        <v>160</v>
      </c>
      <c r="C210" s="7" t="s">
        <v>195</v>
      </c>
      <c r="D210" s="7" t="s">
        <v>199</v>
      </c>
      <c r="E210" s="7"/>
      <c r="F210" s="44">
        <f>F211</f>
        <v>473.8</v>
      </c>
      <c r="G210" s="44">
        <f t="shared" ref="G210:H210" si="102">G211</f>
        <v>473.8</v>
      </c>
      <c r="H210" s="44">
        <f t="shared" si="102"/>
        <v>473.8</v>
      </c>
    </row>
    <row r="211" spans="1:8" ht="38.25" hidden="1">
      <c r="A211" s="19" t="s">
        <v>23</v>
      </c>
      <c r="B211" s="7" t="s">
        <v>160</v>
      </c>
      <c r="C211" s="7" t="s">
        <v>195</v>
      </c>
      <c r="D211" s="7" t="s">
        <v>199</v>
      </c>
      <c r="E211" s="7" t="s">
        <v>24</v>
      </c>
      <c r="F211" s="44">
        <v>473.8</v>
      </c>
      <c r="G211" s="44">
        <v>473.8</v>
      </c>
      <c r="H211" s="44">
        <v>473.8</v>
      </c>
    </row>
    <row r="212" spans="1:8" ht="25.5">
      <c r="A212" s="19" t="s">
        <v>499</v>
      </c>
      <c r="B212" s="20" t="s">
        <v>160</v>
      </c>
      <c r="C212" s="20" t="s">
        <v>195</v>
      </c>
      <c r="D212" s="20" t="s">
        <v>500</v>
      </c>
      <c r="E212" s="20"/>
      <c r="F212" s="44">
        <f>F213</f>
        <v>96.49</v>
      </c>
      <c r="G212" s="44">
        <f t="shared" ref="G212:H212" si="103">G213</f>
        <v>96.49</v>
      </c>
      <c r="H212" s="44">
        <f t="shared" si="103"/>
        <v>149.99</v>
      </c>
    </row>
    <row r="213" spans="1:8" ht="38.25">
      <c r="A213" s="19" t="s">
        <v>23</v>
      </c>
      <c r="B213" s="20" t="s">
        <v>160</v>
      </c>
      <c r="C213" s="20" t="s">
        <v>195</v>
      </c>
      <c r="D213" s="20" t="s">
        <v>500</v>
      </c>
      <c r="E213" s="20" t="s">
        <v>24</v>
      </c>
      <c r="F213" s="44">
        <v>96.49</v>
      </c>
      <c r="G213" s="44">
        <v>96.49</v>
      </c>
      <c r="H213" s="44">
        <v>149.99</v>
      </c>
    </row>
    <row r="214" spans="1:8" ht="25.5" hidden="1">
      <c r="A214" s="19" t="s">
        <v>200</v>
      </c>
      <c r="B214" s="7" t="s">
        <v>160</v>
      </c>
      <c r="C214" s="7" t="s">
        <v>195</v>
      </c>
      <c r="D214" s="7" t="s">
        <v>201</v>
      </c>
      <c r="E214" s="7"/>
      <c r="F214" s="44">
        <f>F215</f>
        <v>450</v>
      </c>
      <c r="G214" s="44">
        <f t="shared" ref="G214:H214" si="104">G215</f>
        <v>450</v>
      </c>
      <c r="H214" s="44">
        <f t="shared" si="104"/>
        <v>450</v>
      </c>
    </row>
    <row r="215" spans="1:8" ht="38.25" hidden="1">
      <c r="A215" s="19" t="s">
        <v>23</v>
      </c>
      <c r="B215" s="7" t="s">
        <v>160</v>
      </c>
      <c r="C215" s="7" t="s">
        <v>195</v>
      </c>
      <c r="D215" s="7" t="s">
        <v>201</v>
      </c>
      <c r="E215" s="7" t="s">
        <v>24</v>
      </c>
      <c r="F215" s="44">
        <v>450</v>
      </c>
      <c r="G215" s="44">
        <v>450</v>
      </c>
      <c r="H215" s="44">
        <v>450</v>
      </c>
    </row>
    <row r="216" spans="1:8" ht="52.9" hidden="1" customHeight="1">
      <c r="A216" s="19" t="s">
        <v>501</v>
      </c>
      <c r="B216" s="20" t="s">
        <v>160</v>
      </c>
      <c r="C216" s="20" t="s">
        <v>195</v>
      </c>
      <c r="D216" s="20" t="s">
        <v>502</v>
      </c>
      <c r="E216" s="20"/>
      <c r="F216" s="44">
        <f>F217</f>
        <v>141.78440000000001</v>
      </c>
      <c r="G216" s="44">
        <f t="shared" ref="G216:H216" si="105">G217</f>
        <v>141.78440000000001</v>
      </c>
      <c r="H216" s="44">
        <f t="shared" si="105"/>
        <v>141.78440000000001</v>
      </c>
    </row>
    <row r="217" spans="1:8" hidden="1">
      <c r="A217" s="19" t="s">
        <v>252</v>
      </c>
      <c r="B217" s="20" t="s">
        <v>160</v>
      </c>
      <c r="C217" s="20" t="s">
        <v>195</v>
      </c>
      <c r="D217" s="20" t="s">
        <v>502</v>
      </c>
      <c r="E217" s="20" t="s">
        <v>253</v>
      </c>
      <c r="F217" s="44">
        <v>141.78440000000001</v>
      </c>
      <c r="G217" s="44">
        <v>141.78440000000001</v>
      </c>
      <c r="H217" s="44">
        <v>141.78440000000001</v>
      </c>
    </row>
    <row r="218" spans="1:8" ht="38.25">
      <c r="A218" s="19" t="s">
        <v>202</v>
      </c>
      <c r="B218" s="7" t="s">
        <v>160</v>
      </c>
      <c r="C218" s="7" t="s">
        <v>195</v>
      </c>
      <c r="D218" s="7" t="s">
        <v>203</v>
      </c>
      <c r="E218" s="7"/>
      <c r="F218" s="44">
        <f>F219</f>
        <v>50</v>
      </c>
      <c r="G218" s="44">
        <f t="shared" ref="G218:H218" si="106">G219</f>
        <v>50</v>
      </c>
      <c r="H218" s="44">
        <f t="shared" si="106"/>
        <v>44.21</v>
      </c>
    </row>
    <row r="219" spans="1:8" ht="38.25">
      <c r="A219" s="19" t="s">
        <v>23</v>
      </c>
      <c r="B219" s="7" t="s">
        <v>160</v>
      </c>
      <c r="C219" s="7" t="s">
        <v>195</v>
      </c>
      <c r="D219" s="7" t="s">
        <v>203</v>
      </c>
      <c r="E219" s="7" t="s">
        <v>24</v>
      </c>
      <c r="F219" s="44">
        <v>50</v>
      </c>
      <c r="G219" s="44">
        <v>50</v>
      </c>
      <c r="H219" s="44">
        <v>44.21</v>
      </c>
    </row>
    <row r="220" spans="1:8" ht="25.5">
      <c r="A220" s="19" t="s">
        <v>488</v>
      </c>
      <c r="B220" s="20" t="s">
        <v>160</v>
      </c>
      <c r="C220" s="20" t="s">
        <v>195</v>
      </c>
      <c r="D220" s="20" t="s">
        <v>526</v>
      </c>
      <c r="E220" s="20"/>
      <c r="F220" s="44">
        <f>F221</f>
        <v>0</v>
      </c>
      <c r="G220" s="44">
        <f t="shared" ref="G220:H220" si="107">G221</f>
        <v>0</v>
      </c>
      <c r="H220" s="44">
        <f t="shared" si="107"/>
        <v>5.79</v>
      </c>
    </row>
    <row r="221" spans="1:8">
      <c r="A221" s="19" t="s">
        <v>210</v>
      </c>
      <c r="B221" s="20" t="s">
        <v>160</v>
      </c>
      <c r="C221" s="20" t="s">
        <v>195</v>
      </c>
      <c r="D221" s="20" t="s">
        <v>526</v>
      </c>
      <c r="E221" s="20" t="s">
        <v>211</v>
      </c>
      <c r="F221" s="44">
        <v>0</v>
      </c>
      <c r="G221" s="44">
        <v>0</v>
      </c>
      <c r="H221" s="44">
        <v>5.79</v>
      </c>
    </row>
    <row r="222" spans="1:8" ht="25.5" hidden="1">
      <c r="A222" s="19" t="s">
        <v>204</v>
      </c>
      <c r="B222" s="7" t="s">
        <v>160</v>
      </c>
      <c r="C222" s="7" t="s">
        <v>195</v>
      </c>
      <c r="D222" s="7" t="s">
        <v>205</v>
      </c>
      <c r="E222" s="7"/>
      <c r="F222" s="44">
        <f>F223+F225</f>
        <v>550</v>
      </c>
      <c r="G222" s="44">
        <f t="shared" ref="G222:H222" si="108">G223+G225</f>
        <v>550</v>
      </c>
      <c r="H222" s="44">
        <f t="shared" si="108"/>
        <v>550</v>
      </c>
    </row>
    <row r="223" spans="1:8" ht="38.25" hidden="1">
      <c r="A223" s="19" t="s">
        <v>206</v>
      </c>
      <c r="B223" s="7" t="s">
        <v>160</v>
      </c>
      <c r="C223" s="7" t="s">
        <v>195</v>
      </c>
      <c r="D223" s="7" t="s">
        <v>207</v>
      </c>
      <c r="E223" s="7"/>
      <c r="F223" s="44">
        <f>F224</f>
        <v>500</v>
      </c>
      <c r="G223" s="44">
        <f t="shared" ref="G223:H223" si="109">G224</f>
        <v>500</v>
      </c>
      <c r="H223" s="44">
        <f t="shared" si="109"/>
        <v>500</v>
      </c>
    </row>
    <row r="224" spans="1:8" ht="38.25" hidden="1">
      <c r="A224" s="19" t="s">
        <v>23</v>
      </c>
      <c r="B224" s="7" t="s">
        <v>160</v>
      </c>
      <c r="C224" s="7" t="s">
        <v>195</v>
      </c>
      <c r="D224" s="7" t="s">
        <v>207</v>
      </c>
      <c r="E224" s="7" t="s">
        <v>24</v>
      </c>
      <c r="F224" s="44">
        <v>500</v>
      </c>
      <c r="G224" s="44">
        <v>500</v>
      </c>
      <c r="H224" s="44">
        <v>500</v>
      </c>
    </row>
    <row r="225" spans="1:8" ht="51" hidden="1">
      <c r="A225" s="19" t="s">
        <v>208</v>
      </c>
      <c r="B225" s="7" t="s">
        <v>160</v>
      </c>
      <c r="C225" s="7" t="s">
        <v>195</v>
      </c>
      <c r="D225" s="7" t="s">
        <v>209</v>
      </c>
      <c r="E225" s="7"/>
      <c r="F225" s="44">
        <f>F226</f>
        <v>50</v>
      </c>
      <c r="G225" s="44">
        <f t="shared" ref="G225:H225" si="110">G226</f>
        <v>50</v>
      </c>
      <c r="H225" s="44">
        <f t="shared" si="110"/>
        <v>50</v>
      </c>
    </row>
    <row r="226" spans="1:8" hidden="1">
      <c r="A226" s="19" t="s">
        <v>210</v>
      </c>
      <c r="B226" s="7" t="s">
        <v>160</v>
      </c>
      <c r="C226" s="7" t="s">
        <v>195</v>
      </c>
      <c r="D226" s="7" t="s">
        <v>209</v>
      </c>
      <c r="E226" s="7" t="s">
        <v>211</v>
      </c>
      <c r="F226" s="44">
        <v>50</v>
      </c>
      <c r="G226" s="44">
        <v>50</v>
      </c>
      <c r="H226" s="44">
        <v>50</v>
      </c>
    </row>
    <row r="227" spans="1:8">
      <c r="A227" s="19" t="s">
        <v>212</v>
      </c>
      <c r="B227" s="7" t="s">
        <v>160</v>
      </c>
      <c r="C227" s="7" t="s">
        <v>213</v>
      </c>
      <c r="D227" s="7"/>
      <c r="E227" s="7"/>
      <c r="F227" s="44">
        <f>F228+F258+F261</f>
        <v>47710.9473</v>
      </c>
      <c r="G227" s="44">
        <f t="shared" ref="G227:H227" si="111">G228+G258+G261</f>
        <v>47710.9473</v>
      </c>
      <c r="H227" s="44">
        <f t="shared" si="111"/>
        <v>44866.629699999998</v>
      </c>
    </row>
    <row r="228" spans="1:8" ht="25.5">
      <c r="A228" s="19" t="s">
        <v>167</v>
      </c>
      <c r="B228" s="7" t="s">
        <v>160</v>
      </c>
      <c r="C228" s="7" t="s">
        <v>213</v>
      </c>
      <c r="D228" s="7" t="s">
        <v>168</v>
      </c>
      <c r="E228" s="7"/>
      <c r="F228" s="44">
        <f>F229</f>
        <v>46110.9473</v>
      </c>
      <c r="G228" s="44">
        <f t="shared" ref="G228:H228" si="112">G229</f>
        <v>46110.9473</v>
      </c>
      <c r="H228" s="44">
        <f t="shared" si="112"/>
        <v>44666.629699999998</v>
      </c>
    </row>
    <row r="229" spans="1:8" ht="25.5">
      <c r="A229" s="19" t="s">
        <v>214</v>
      </c>
      <c r="B229" s="7" t="s">
        <v>160</v>
      </c>
      <c r="C229" s="7" t="s">
        <v>213</v>
      </c>
      <c r="D229" s="7" t="s">
        <v>215</v>
      </c>
      <c r="E229" s="7"/>
      <c r="F229" s="44">
        <f>F230+F232+F234+F236+F238+F240+F242+F244+F246+F248+F250+F252+F254+F256</f>
        <v>46110.9473</v>
      </c>
      <c r="G229" s="44">
        <f t="shared" ref="G229:H229" si="113">G230+G232+G234+G236+G238+G240+G242+G244+G246+G248+G250+G252+G254+G256</f>
        <v>46110.9473</v>
      </c>
      <c r="H229" s="44">
        <f t="shared" si="113"/>
        <v>44666.629699999998</v>
      </c>
    </row>
    <row r="230" spans="1:8" ht="38.25">
      <c r="A230" s="19" t="s">
        <v>216</v>
      </c>
      <c r="B230" s="7" t="s">
        <v>160</v>
      </c>
      <c r="C230" s="7" t="s">
        <v>213</v>
      </c>
      <c r="D230" s="7" t="s">
        <v>217</v>
      </c>
      <c r="E230" s="7"/>
      <c r="F230" s="44">
        <f>F231</f>
        <v>4780.1275999999998</v>
      </c>
      <c r="G230" s="44">
        <f t="shared" ref="G230:H230" si="114">G231</f>
        <v>4780.1275999999998</v>
      </c>
      <c r="H230" s="44">
        <f t="shared" si="114"/>
        <v>3924.81</v>
      </c>
    </row>
    <row r="231" spans="1:8" ht="38.25">
      <c r="A231" s="19" t="s">
        <v>23</v>
      </c>
      <c r="B231" s="7" t="s">
        <v>160</v>
      </c>
      <c r="C231" s="7" t="s">
        <v>213</v>
      </c>
      <c r="D231" s="7" t="s">
        <v>217</v>
      </c>
      <c r="E231" s="7" t="s">
        <v>24</v>
      </c>
      <c r="F231" s="44">
        <v>4780.1275999999998</v>
      </c>
      <c r="G231" s="44">
        <v>4780.1275999999998</v>
      </c>
      <c r="H231" s="44">
        <v>3924.81</v>
      </c>
    </row>
    <row r="232" spans="1:8" ht="25.5" hidden="1">
      <c r="A232" s="19" t="s">
        <v>218</v>
      </c>
      <c r="B232" s="7" t="s">
        <v>160</v>
      </c>
      <c r="C232" s="7" t="s">
        <v>213</v>
      </c>
      <c r="D232" s="7" t="s">
        <v>219</v>
      </c>
      <c r="E232" s="7"/>
      <c r="F232" s="44">
        <f>F233</f>
        <v>4000</v>
      </c>
      <c r="G232" s="44">
        <f t="shared" ref="G232:H232" si="115">G233</f>
        <v>4000</v>
      </c>
      <c r="H232" s="44">
        <f t="shared" si="115"/>
        <v>4000</v>
      </c>
    </row>
    <row r="233" spans="1:8" ht="38.25" hidden="1">
      <c r="A233" s="19" t="s">
        <v>23</v>
      </c>
      <c r="B233" s="7" t="s">
        <v>160</v>
      </c>
      <c r="C233" s="7" t="s">
        <v>213</v>
      </c>
      <c r="D233" s="7" t="s">
        <v>219</v>
      </c>
      <c r="E233" s="7" t="s">
        <v>24</v>
      </c>
      <c r="F233" s="44">
        <v>4000</v>
      </c>
      <c r="G233" s="44">
        <v>4000</v>
      </c>
      <c r="H233" s="44">
        <v>4000</v>
      </c>
    </row>
    <row r="234" spans="1:8" ht="25.5" hidden="1">
      <c r="A234" s="19" t="s">
        <v>220</v>
      </c>
      <c r="B234" s="7" t="s">
        <v>160</v>
      </c>
      <c r="C234" s="7" t="s">
        <v>213</v>
      </c>
      <c r="D234" s="7" t="s">
        <v>221</v>
      </c>
      <c r="E234" s="7"/>
      <c r="F234" s="44">
        <f>F235</f>
        <v>472.1</v>
      </c>
      <c r="G234" s="44">
        <f t="shared" ref="G234:H234" si="116">G235</f>
        <v>472.1</v>
      </c>
      <c r="H234" s="44">
        <f t="shared" si="116"/>
        <v>472.1</v>
      </c>
    </row>
    <row r="235" spans="1:8" ht="38.25" hidden="1">
      <c r="A235" s="19" t="s">
        <v>23</v>
      </c>
      <c r="B235" s="7" t="s">
        <v>160</v>
      </c>
      <c r="C235" s="7" t="s">
        <v>213</v>
      </c>
      <c r="D235" s="7" t="s">
        <v>221</v>
      </c>
      <c r="E235" s="7" t="s">
        <v>24</v>
      </c>
      <c r="F235" s="44">
        <v>472.1</v>
      </c>
      <c r="G235" s="44">
        <v>472.1</v>
      </c>
      <c r="H235" s="44">
        <v>472.1</v>
      </c>
    </row>
    <row r="236" spans="1:8" ht="63.75" hidden="1">
      <c r="A236" s="19" t="s">
        <v>222</v>
      </c>
      <c r="B236" s="7" t="s">
        <v>160</v>
      </c>
      <c r="C236" s="7" t="s">
        <v>213</v>
      </c>
      <c r="D236" s="7" t="s">
        <v>223</v>
      </c>
      <c r="E236" s="7"/>
      <c r="F236" s="44">
        <f>F237</f>
        <v>600</v>
      </c>
      <c r="G236" s="44">
        <f t="shared" ref="G236:H236" si="117">G237</f>
        <v>600</v>
      </c>
      <c r="H236" s="44">
        <f t="shared" si="117"/>
        <v>600</v>
      </c>
    </row>
    <row r="237" spans="1:8" ht="38.25" hidden="1">
      <c r="A237" s="19" t="s">
        <v>23</v>
      </c>
      <c r="B237" s="7" t="s">
        <v>160</v>
      </c>
      <c r="C237" s="7" t="s">
        <v>213</v>
      </c>
      <c r="D237" s="7" t="s">
        <v>223</v>
      </c>
      <c r="E237" s="7" t="s">
        <v>24</v>
      </c>
      <c r="F237" s="44">
        <v>600</v>
      </c>
      <c r="G237" s="44">
        <v>600</v>
      </c>
      <c r="H237" s="44">
        <v>600</v>
      </c>
    </row>
    <row r="238" spans="1:8" hidden="1">
      <c r="A238" s="19" t="s">
        <v>224</v>
      </c>
      <c r="B238" s="7" t="s">
        <v>160</v>
      </c>
      <c r="C238" s="7" t="s">
        <v>213</v>
      </c>
      <c r="D238" s="7" t="s">
        <v>225</v>
      </c>
      <c r="E238" s="7"/>
      <c r="F238" s="44">
        <f>F239</f>
        <v>2500</v>
      </c>
      <c r="G238" s="44">
        <f t="shared" ref="G238:H238" si="118">G239</f>
        <v>2500</v>
      </c>
      <c r="H238" s="44">
        <f t="shared" si="118"/>
        <v>2500</v>
      </c>
    </row>
    <row r="239" spans="1:8" ht="38.25" hidden="1">
      <c r="A239" s="19" t="s">
        <v>23</v>
      </c>
      <c r="B239" s="7" t="s">
        <v>160</v>
      </c>
      <c r="C239" s="7" t="s">
        <v>213</v>
      </c>
      <c r="D239" s="7" t="s">
        <v>225</v>
      </c>
      <c r="E239" s="7" t="s">
        <v>24</v>
      </c>
      <c r="F239" s="44">
        <v>2500</v>
      </c>
      <c r="G239" s="44">
        <v>2500</v>
      </c>
      <c r="H239" s="44">
        <v>2500</v>
      </c>
    </row>
    <row r="240" spans="1:8" ht="51" hidden="1">
      <c r="A240" s="19" t="s">
        <v>226</v>
      </c>
      <c r="B240" s="7" t="s">
        <v>160</v>
      </c>
      <c r="C240" s="7" t="s">
        <v>213</v>
      </c>
      <c r="D240" s="7" t="s">
        <v>227</v>
      </c>
      <c r="E240" s="7"/>
      <c r="F240" s="44">
        <f>F241</f>
        <v>2260</v>
      </c>
      <c r="G240" s="44">
        <f t="shared" ref="G240:H240" si="119">G241</f>
        <v>2260</v>
      </c>
      <c r="H240" s="44">
        <f t="shared" si="119"/>
        <v>2260</v>
      </c>
    </row>
    <row r="241" spans="1:8" ht="38.25" hidden="1">
      <c r="A241" s="19" t="s">
        <v>23</v>
      </c>
      <c r="B241" s="7" t="s">
        <v>160</v>
      </c>
      <c r="C241" s="7" t="s">
        <v>213</v>
      </c>
      <c r="D241" s="7" t="s">
        <v>227</v>
      </c>
      <c r="E241" s="7" t="s">
        <v>24</v>
      </c>
      <c r="F241" s="44">
        <v>2260</v>
      </c>
      <c r="G241" s="44">
        <v>2260</v>
      </c>
      <c r="H241" s="44">
        <v>2260</v>
      </c>
    </row>
    <row r="242" spans="1:8" hidden="1">
      <c r="A242" s="19" t="s">
        <v>228</v>
      </c>
      <c r="B242" s="7" t="s">
        <v>160</v>
      </c>
      <c r="C242" s="7" t="s">
        <v>213</v>
      </c>
      <c r="D242" s="7" t="s">
        <v>229</v>
      </c>
      <c r="E242" s="7"/>
      <c r="F242" s="44">
        <f>F243</f>
        <v>23901.8</v>
      </c>
      <c r="G242" s="44">
        <f t="shared" ref="G242:H242" si="120">G243</f>
        <v>23901.8</v>
      </c>
      <c r="H242" s="44">
        <f t="shared" si="120"/>
        <v>23901.8</v>
      </c>
    </row>
    <row r="243" spans="1:8" ht="38.25" hidden="1">
      <c r="A243" s="19" t="s">
        <v>23</v>
      </c>
      <c r="B243" s="7" t="s">
        <v>160</v>
      </c>
      <c r="C243" s="7" t="s">
        <v>213</v>
      </c>
      <c r="D243" s="7" t="s">
        <v>229</v>
      </c>
      <c r="E243" s="7" t="s">
        <v>24</v>
      </c>
      <c r="F243" s="44">
        <v>23901.8</v>
      </c>
      <c r="G243" s="44">
        <v>23901.8</v>
      </c>
      <c r="H243" s="44">
        <v>23901.8</v>
      </c>
    </row>
    <row r="244" spans="1:8" ht="25.5" hidden="1">
      <c r="A244" s="19" t="s">
        <v>528</v>
      </c>
      <c r="B244" s="7" t="s">
        <v>160</v>
      </c>
      <c r="C244" s="7" t="s">
        <v>213</v>
      </c>
      <c r="D244" s="7" t="s">
        <v>230</v>
      </c>
      <c r="E244" s="7"/>
      <c r="F244" s="44">
        <f>F245</f>
        <v>1500</v>
      </c>
      <c r="G244" s="44">
        <f t="shared" ref="G244:H244" si="121">G245</f>
        <v>1500</v>
      </c>
      <c r="H244" s="44">
        <f t="shared" si="121"/>
        <v>1500</v>
      </c>
    </row>
    <row r="245" spans="1:8" ht="38.25" hidden="1">
      <c r="A245" s="19" t="s">
        <v>23</v>
      </c>
      <c r="B245" s="7" t="s">
        <v>160</v>
      </c>
      <c r="C245" s="7" t="s">
        <v>213</v>
      </c>
      <c r="D245" s="7" t="s">
        <v>230</v>
      </c>
      <c r="E245" s="7" t="s">
        <v>24</v>
      </c>
      <c r="F245" s="44">
        <v>1500</v>
      </c>
      <c r="G245" s="44">
        <v>1500</v>
      </c>
      <c r="H245" s="44">
        <v>1500</v>
      </c>
    </row>
    <row r="246" spans="1:8" ht="25.5" hidden="1">
      <c r="A246" s="19" t="s">
        <v>503</v>
      </c>
      <c r="B246" s="20" t="s">
        <v>160</v>
      </c>
      <c r="C246" s="20" t="s">
        <v>213</v>
      </c>
      <c r="D246" s="20" t="s">
        <v>504</v>
      </c>
      <c r="E246" s="20"/>
      <c r="F246" s="44">
        <f>F247</f>
        <v>53.5197</v>
      </c>
      <c r="G246" s="44">
        <f t="shared" ref="G246:H246" si="122">G247</f>
        <v>53.5197</v>
      </c>
      <c r="H246" s="44">
        <f t="shared" si="122"/>
        <v>53.5197</v>
      </c>
    </row>
    <row r="247" spans="1:8" ht="38.25" hidden="1">
      <c r="A247" s="19" t="s">
        <v>23</v>
      </c>
      <c r="B247" s="20" t="s">
        <v>160</v>
      </c>
      <c r="C247" s="20" t="s">
        <v>213</v>
      </c>
      <c r="D247" s="20" t="s">
        <v>504</v>
      </c>
      <c r="E247" s="20" t="s">
        <v>24</v>
      </c>
      <c r="F247" s="44">
        <v>53.5197</v>
      </c>
      <c r="G247" s="44">
        <v>53.5197</v>
      </c>
      <c r="H247" s="44">
        <v>53.5197</v>
      </c>
    </row>
    <row r="248" spans="1:8" ht="27.6" customHeight="1">
      <c r="A248" s="19" t="s">
        <v>503</v>
      </c>
      <c r="B248" s="7" t="s">
        <v>160</v>
      </c>
      <c r="C248" s="7" t="s">
        <v>213</v>
      </c>
      <c r="D248" s="7" t="s">
        <v>484</v>
      </c>
      <c r="E248" s="7"/>
      <c r="F248" s="44">
        <f>F249</f>
        <v>4000</v>
      </c>
      <c r="G248" s="44">
        <f t="shared" ref="G248:H248" si="123">G249</f>
        <v>4000</v>
      </c>
      <c r="H248" s="44">
        <f t="shared" si="123"/>
        <v>3327</v>
      </c>
    </row>
    <row r="249" spans="1:8" ht="38.25">
      <c r="A249" s="19" t="s">
        <v>23</v>
      </c>
      <c r="B249" s="7" t="s">
        <v>160</v>
      </c>
      <c r="C249" s="7" t="s">
        <v>213</v>
      </c>
      <c r="D249" s="7" t="s">
        <v>484</v>
      </c>
      <c r="E249" s="7" t="s">
        <v>24</v>
      </c>
      <c r="F249" s="44">
        <v>4000</v>
      </c>
      <c r="G249" s="44">
        <v>4000</v>
      </c>
      <c r="H249" s="44">
        <v>3327</v>
      </c>
    </row>
    <row r="250" spans="1:8" ht="38.25" hidden="1">
      <c r="A250" s="19" t="s">
        <v>231</v>
      </c>
      <c r="B250" s="7" t="s">
        <v>160</v>
      </c>
      <c r="C250" s="7" t="s">
        <v>213</v>
      </c>
      <c r="D250" s="7" t="s">
        <v>232</v>
      </c>
      <c r="E250" s="7"/>
      <c r="F250" s="44">
        <f>F251</f>
        <v>1350</v>
      </c>
      <c r="G250" s="44">
        <f t="shared" ref="G250:H250" si="124">G251</f>
        <v>1350</v>
      </c>
      <c r="H250" s="44">
        <f t="shared" si="124"/>
        <v>1350</v>
      </c>
    </row>
    <row r="251" spans="1:8" ht="38.25" hidden="1">
      <c r="A251" s="19" t="s">
        <v>23</v>
      </c>
      <c r="B251" s="7" t="s">
        <v>160</v>
      </c>
      <c r="C251" s="7" t="s">
        <v>213</v>
      </c>
      <c r="D251" s="7" t="s">
        <v>232</v>
      </c>
      <c r="E251" s="7" t="s">
        <v>24</v>
      </c>
      <c r="F251" s="44">
        <v>1350</v>
      </c>
      <c r="G251" s="44">
        <v>1350</v>
      </c>
      <c r="H251" s="44">
        <v>1350</v>
      </c>
    </row>
    <row r="252" spans="1:8" hidden="1">
      <c r="A252" s="19" t="s">
        <v>233</v>
      </c>
      <c r="B252" s="7" t="s">
        <v>160</v>
      </c>
      <c r="C252" s="7" t="s">
        <v>213</v>
      </c>
      <c r="D252" s="7" t="s">
        <v>234</v>
      </c>
      <c r="E252" s="7"/>
      <c r="F252" s="44">
        <f>F253</f>
        <v>599.4</v>
      </c>
      <c r="G252" s="44">
        <f t="shared" ref="G252:H252" si="125">G253</f>
        <v>599.4</v>
      </c>
      <c r="H252" s="44">
        <f t="shared" si="125"/>
        <v>599.4</v>
      </c>
    </row>
    <row r="253" spans="1:8" ht="38.25" hidden="1">
      <c r="A253" s="19" t="s">
        <v>23</v>
      </c>
      <c r="B253" s="7" t="s">
        <v>160</v>
      </c>
      <c r="C253" s="7" t="s">
        <v>213</v>
      </c>
      <c r="D253" s="7" t="s">
        <v>234</v>
      </c>
      <c r="E253" s="7" t="s">
        <v>24</v>
      </c>
      <c r="F253" s="44">
        <v>599.4</v>
      </c>
      <c r="G253" s="44">
        <v>599.4</v>
      </c>
      <c r="H253" s="44">
        <v>599.4</v>
      </c>
    </row>
    <row r="254" spans="1:8" ht="25.5">
      <c r="A254" s="19" t="s">
        <v>235</v>
      </c>
      <c r="B254" s="7" t="s">
        <v>160</v>
      </c>
      <c r="C254" s="7" t="s">
        <v>213</v>
      </c>
      <c r="D254" s="7" t="s">
        <v>236</v>
      </c>
      <c r="E254" s="7"/>
      <c r="F254" s="44">
        <f>F255</f>
        <v>84</v>
      </c>
      <c r="G254" s="44">
        <f t="shared" ref="G254:H254" si="126">G255</f>
        <v>84</v>
      </c>
      <c r="H254" s="44">
        <f t="shared" si="126"/>
        <v>168</v>
      </c>
    </row>
    <row r="255" spans="1:8" ht="38.25">
      <c r="A255" s="19" t="s">
        <v>23</v>
      </c>
      <c r="B255" s="7" t="s">
        <v>160</v>
      </c>
      <c r="C255" s="7" t="s">
        <v>213</v>
      </c>
      <c r="D255" s="7" t="s">
        <v>236</v>
      </c>
      <c r="E255" s="7" t="s">
        <v>24</v>
      </c>
      <c r="F255" s="44">
        <v>84</v>
      </c>
      <c r="G255" s="44">
        <v>84</v>
      </c>
      <c r="H255" s="44">
        <v>168</v>
      </c>
    </row>
    <row r="256" spans="1:8" ht="51" hidden="1">
      <c r="A256" s="19" t="s">
        <v>226</v>
      </c>
      <c r="B256" s="7" t="s">
        <v>160</v>
      </c>
      <c r="C256" s="7" t="s">
        <v>213</v>
      </c>
      <c r="D256" s="7" t="s">
        <v>237</v>
      </c>
      <c r="E256" s="7"/>
      <c r="F256" s="44">
        <f>F257</f>
        <v>10</v>
      </c>
      <c r="G256" s="44">
        <f t="shared" ref="G256:H256" si="127">G257</f>
        <v>10</v>
      </c>
      <c r="H256" s="44">
        <f t="shared" si="127"/>
        <v>10</v>
      </c>
    </row>
    <row r="257" spans="1:8" ht="38.25" hidden="1">
      <c r="A257" s="19" t="s">
        <v>23</v>
      </c>
      <c r="B257" s="7" t="s">
        <v>160</v>
      </c>
      <c r="C257" s="7" t="s">
        <v>213</v>
      </c>
      <c r="D257" s="7" t="s">
        <v>237</v>
      </c>
      <c r="E257" s="7" t="s">
        <v>24</v>
      </c>
      <c r="F257" s="44">
        <v>10</v>
      </c>
      <c r="G257" s="44">
        <v>10</v>
      </c>
      <c r="H257" s="44">
        <v>10</v>
      </c>
    </row>
    <row r="258" spans="1:8" ht="25.5" hidden="1">
      <c r="A258" s="19" t="s">
        <v>204</v>
      </c>
      <c r="B258" s="7" t="s">
        <v>160</v>
      </c>
      <c r="C258" s="7" t="s">
        <v>213</v>
      </c>
      <c r="D258" s="7" t="s">
        <v>205</v>
      </c>
      <c r="E258" s="7"/>
      <c r="F258" s="44">
        <f>F259</f>
        <v>200</v>
      </c>
      <c r="G258" s="44">
        <f t="shared" ref="G258:H259" si="128">G259</f>
        <v>200</v>
      </c>
      <c r="H258" s="44">
        <f t="shared" si="128"/>
        <v>200</v>
      </c>
    </row>
    <row r="259" spans="1:8" ht="51" hidden="1">
      <c r="A259" s="19" t="s">
        <v>239</v>
      </c>
      <c r="B259" s="7" t="s">
        <v>160</v>
      </c>
      <c r="C259" s="7" t="s">
        <v>213</v>
      </c>
      <c r="D259" s="7" t="s">
        <v>240</v>
      </c>
      <c r="E259" s="7"/>
      <c r="F259" s="44">
        <f>F260</f>
        <v>200</v>
      </c>
      <c r="G259" s="44">
        <f t="shared" si="128"/>
        <v>200</v>
      </c>
      <c r="H259" s="44">
        <f t="shared" si="128"/>
        <v>200</v>
      </c>
    </row>
    <row r="260" spans="1:8" ht="38.25" hidden="1">
      <c r="A260" s="19" t="s">
        <v>23</v>
      </c>
      <c r="B260" s="7" t="s">
        <v>160</v>
      </c>
      <c r="C260" s="7" t="s">
        <v>213</v>
      </c>
      <c r="D260" s="7" t="s">
        <v>240</v>
      </c>
      <c r="E260" s="7" t="s">
        <v>24</v>
      </c>
      <c r="F260" s="44">
        <v>200</v>
      </c>
      <c r="G260" s="44">
        <v>200</v>
      </c>
      <c r="H260" s="44">
        <v>200</v>
      </c>
    </row>
    <row r="261" spans="1:8" ht="51">
      <c r="A261" s="19" t="s">
        <v>496</v>
      </c>
      <c r="B261" s="13" t="s">
        <v>160</v>
      </c>
      <c r="C261" s="13" t="s">
        <v>213</v>
      </c>
      <c r="D261" s="13" t="s">
        <v>474</v>
      </c>
      <c r="E261" s="13"/>
      <c r="F261" s="44">
        <f>F262</f>
        <v>1400</v>
      </c>
      <c r="G261" s="44">
        <f t="shared" ref="G261:H262" si="129">G262</f>
        <v>1400</v>
      </c>
      <c r="H261" s="44">
        <f t="shared" si="129"/>
        <v>0</v>
      </c>
    </row>
    <row r="262" spans="1:8" ht="69.599999999999994" customHeight="1">
      <c r="A262" s="19" t="s">
        <v>238</v>
      </c>
      <c r="B262" s="13" t="s">
        <v>160</v>
      </c>
      <c r="C262" s="13" t="s">
        <v>213</v>
      </c>
      <c r="D262" s="13" t="s">
        <v>473</v>
      </c>
      <c r="E262" s="13"/>
      <c r="F262" s="44">
        <f>F263</f>
        <v>1400</v>
      </c>
      <c r="G262" s="44">
        <f t="shared" si="129"/>
        <v>1400</v>
      </c>
      <c r="H262" s="44">
        <f t="shared" si="129"/>
        <v>0</v>
      </c>
    </row>
    <row r="263" spans="1:8" ht="38.25">
      <c r="A263" s="19" t="s">
        <v>23</v>
      </c>
      <c r="B263" s="13" t="s">
        <v>160</v>
      </c>
      <c r="C263" s="13" t="s">
        <v>213</v>
      </c>
      <c r="D263" s="13" t="s">
        <v>473</v>
      </c>
      <c r="E263" s="13" t="s">
        <v>24</v>
      </c>
      <c r="F263" s="44">
        <v>1400</v>
      </c>
      <c r="G263" s="44">
        <v>1400</v>
      </c>
      <c r="H263" s="44">
        <v>0</v>
      </c>
    </row>
    <row r="264" spans="1:8" ht="25.5">
      <c r="A264" s="19" t="s">
        <v>241</v>
      </c>
      <c r="B264" s="7" t="s">
        <v>160</v>
      </c>
      <c r="C264" s="7" t="s">
        <v>242</v>
      </c>
      <c r="D264" s="7"/>
      <c r="E264" s="7"/>
      <c r="F264" s="44">
        <f>F265+F269+F282</f>
        <v>11589.398000000001</v>
      </c>
      <c r="G264" s="44">
        <f t="shared" ref="G264" si="130">G265+G269+G282</f>
        <v>11589.398000000001</v>
      </c>
      <c r="H264" s="44">
        <f>H265+H269+H282+H286</f>
        <v>12295.807600000002</v>
      </c>
    </row>
    <row r="265" spans="1:8" ht="25.5">
      <c r="A265" s="19" t="s">
        <v>111</v>
      </c>
      <c r="B265" s="7" t="s">
        <v>160</v>
      </c>
      <c r="C265" s="7" t="s">
        <v>242</v>
      </c>
      <c r="D265" s="7" t="s">
        <v>112</v>
      </c>
      <c r="E265" s="7"/>
      <c r="F265" s="44">
        <f>F266</f>
        <v>2.2000000000000002</v>
      </c>
      <c r="G265" s="44">
        <f t="shared" ref="G265:H267" si="131">G266</f>
        <v>2.2000000000000002</v>
      </c>
      <c r="H265" s="44">
        <f t="shared" si="131"/>
        <v>0</v>
      </c>
    </row>
    <row r="266" spans="1:8" ht="38.25">
      <c r="A266" s="19" t="s">
        <v>243</v>
      </c>
      <c r="B266" s="7" t="s">
        <v>160</v>
      </c>
      <c r="C266" s="7" t="s">
        <v>242</v>
      </c>
      <c r="D266" s="7" t="s">
        <v>244</v>
      </c>
      <c r="E266" s="7"/>
      <c r="F266" s="44">
        <f>F267</f>
        <v>2.2000000000000002</v>
      </c>
      <c r="G266" s="44">
        <f t="shared" si="131"/>
        <v>2.2000000000000002</v>
      </c>
      <c r="H266" s="44">
        <f t="shared" si="131"/>
        <v>0</v>
      </c>
    </row>
    <row r="267" spans="1:8" ht="214.15" customHeight="1">
      <c r="A267" s="19" t="s">
        <v>245</v>
      </c>
      <c r="B267" s="7" t="s">
        <v>160</v>
      </c>
      <c r="C267" s="7" t="s">
        <v>242</v>
      </c>
      <c r="D267" s="7" t="s">
        <v>246</v>
      </c>
      <c r="E267" s="7"/>
      <c r="F267" s="44">
        <f>F268</f>
        <v>2.2000000000000002</v>
      </c>
      <c r="G267" s="44">
        <f t="shared" si="131"/>
        <v>2.2000000000000002</v>
      </c>
      <c r="H267" s="44">
        <f t="shared" si="131"/>
        <v>0</v>
      </c>
    </row>
    <row r="268" spans="1:8" ht="38.25">
      <c r="A268" s="19" t="s">
        <v>23</v>
      </c>
      <c r="B268" s="7" t="s">
        <v>160</v>
      </c>
      <c r="C268" s="7" t="s">
        <v>242</v>
      </c>
      <c r="D268" s="7" t="s">
        <v>246</v>
      </c>
      <c r="E268" s="7" t="s">
        <v>24</v>
      </c>
      <c r="F268" s="44">
        <v>2.2000000000000002</v>
      </c>
      <c r="G268" s="44">
        <v>2.2000000000000002</v>
      </c>
      <c r="H268" s="44">
        <v>0</v>
      </c>
    </row>
    <row r="269" spans="1:8" ht="25.5">
      <c r="A269" s="19" t="s">
        <v>167</v>
      </c>
      <c r="B269" s="7" t="s">
        <v>160</v>
      </c>
      <c r="C269" s="7" t="s">
        <v>242</v>
      </c>
      <c r="D269" s="7" t="s">
        <v>168</v>
      </c>
      <c r="E269" s="7"/>
      <c r="F269" s="44">
        <f>F270+F274</f>
        <v>11581.198</v>
      </c>
      <c r="G269" s="44">
        <f t="shared" ref="G269:H269" si="132">G270+G274</f>
        <v>11581.198</v>
      </c>
      <c r="H269" s="44">
        <f t="shared" si="132"/>
        <v>11639.807600000002</v>
      </c>
    </row>
    <row r="270" spans="1:8" ht="26.45" hidden="1" customHeight="1">
      <c r="A270" s="19" t="s">
        <v>183</v>
      </c>
      <c r="B270" s="7" t="s">
        <v>160</v>
      </c>
      <c r="C270" s="7" t="s">
        <v>242</v>
      </c>
      <c r="D270" s="7" t="s">
        <v>184</v>
      </c>
      <c r="E270" s="7"/>
      <c r="F270" s="44">
        <f>F271</f>
        <v>752.4</v>
      </c>
      <c r="G270" s="44">
        <f t="shared" ref="G270:H270" si="133">G271</f>
        <v>752.4</v>
      </c>
      <c r="H270" s="44">
        <f t="shared" si="133"/>
        <v>752.4</v>
      </c>
    </row>
    <row r="271" spans="1:8" ht="55.9" hidden="1" customHeight="1">
      <c r="A271" s="19" t="s">
        <v>247</v>
      </c>
      <c r="B271" s="7" t="s">
        <v>160</v>
      </c>
      <c r="C271" s="7" t="s">
        <v>242</v>
      </c>
      <c r="D271" s="7" t="s">
        <v>248</v>
      </c>
      <c r="E271" s="7"/>
      <c r="F271" s="44">
        <f>F272+F273</f>
        <v>752.4</v>
      </c>
      <c r="G271" s="44">
        <f t="shared" ref="G271:H271" si="134">G272+G273</f>
        <v>752.4</v>
      </c>
      <c r="H271" s="44">
        <f t="shared" si="134"/>
        <v>752.4</v>
      </c>
    </row>
    <row r="272" spans="1:8" ht="25.5" hidden="1">
      <c r="A272" s="19" t="s">
        <v>17</v>
      </c>
      <c r="B272" s="7" t="s">
        <v>160</v>
      </c>
      <c r="C272" s="7" t="s">
        <v>242</v>
      </c>
      <c r="D272" s="7" t="s">
        <v>248</v>
      </c>
      <c r="E272" s="7" t="s">
        <v>18</v>
      </c>
      <c r="F272" s="44">
        <v>745.46590000000003</v>
      </c>
      <c r="G272" s="44">
        <v>745.46590000000003</v>
      </c>
      <c r="H272" s="44">
        <v>745.46590000000003</v>
      </c>
    </row>
    <row r="273" spans="1:8" ht="38.25" hidden="1">
      <c r="A273" s="19" t="s">
        <v>23</v>
      </c>
      <c r="B273" s="7" t="s">
        <v>160</v>
      </c>
      <c r="C273" s="7" t="s">
        <v>242</v>
      </c>
      <c r="D273" s="7" t="s">
        <v>248</v>
      </c>
      <c r="E273" s="7" t="s">
        <v>24</v>
      </c>
      <c r="F273" s="44">
        <v>6.9340999999999999</v>
      </c>
      <c r="G273" s="44">
        <v>6.9340999999999999</v>
      </c>
      <c r="H273" s="44">
        <v>6.9340999999999999</v>
      </c>
    </row>
    <row r="274" spans="1:8" ht="25.5">
      <c r="A274" s="19" t="s">
        <v>249</v>
      </c>
      <c r="B274" s="7" t="s">
        <v>160</v>
      </c>
      <c r="C274" s="7" t="s">
        <v>242</v>
      </c>
      <c r="D274" s="7" t="s">
        <v>250</v>
      </c>
      <c r="E274" s="7"/>
      <c r="F274" s="44">
        <f>F275+F280</f>
        <v>10828.798000000001</v>
      </c>
      <c r="G274" s="44">
        <f t="shared" ref="G274:H274" si="135">G275+G280</f>
        <v>10828.798000000001</v>
      </c>
      <c r="H274" s="44">
        <f t="shared" si="135"/>
        <v>10887.407600000002</v>
      </c>
    </row>
    <row r="275" spans="1:8">
      <c r="A275" s="19" t="s">
        <v>21</v>
      </c>
      <c r="B275" s="7" t="s">
        <v>160</v>
      </c>
      <c r="C275" s="7" t="s">
        <v>242</v>
      </c>
      <c r="D275" s="7" t="s">
        <v>251</v>
      </c>
      <c r="E275" s="7"/>
      <c r="F275" s="44">
        <f>F276+F277+F278+F279</f>
        <v>10819.798000000001</v>
      </c>
      <c r="G275" s="44">
        <f t="shared" ref="G275:H275" si="136">G276+G277+G278+G279</f>
        <v>10819.798000000001</v>
      </c>
      <c r="H275" s="44">
        <f t="shared" si="136"/>
        <v>10878.407600000002</v>
      </c>
    </row>
    <row r="276" spans="1:8" ht="25.5" hidden="1">
      <c r="A276" s="19" t="s">
        <v>17</v>
      </c>
      <c r="B276" s="7" t="s">
        <v>160</v>
      </c>
      <c r="C276" s="7" t="s">
        <v>242</v>
      </c>
      <c r="D276" s="7" t="s">
        <v>251</v>
      </c>
      <c r="E276" s="7" t="s">
        <v>18</v>
      </c>
      <c r="F276" s="44">
        <v>10402.200000000001</v>
      </c>
      <c r="G276" s="44">
        <v>10402.200000000001</v>
      </c>
      <c r="H276" s="44">
        <v>10402.200000000001</v>
      </c>
    </row>
    <row r="277" spans="1:8" ht="38.25">
      <c r="A277" s="19" t="s">
        <v>23</v>
      </c>
      <c r="B277" s="7" t="s">
        <v>160</v>
      </c>
      <c r="C277" s="7" t="s">
        <v>242</v>
      </c>
      <c r="D277" s="7" t="s">
        <v>251</v>
      </c>
      <c r="E277" s="7" t="s">
        <v>24</v>
      </c>
      <c r="F277" s="44">
        <v>372.39800000000002</v>
      </c>
      <c r="G277" s="44">
        <v>372.39800000000002</v>
      </c>
      <c r="H277" s="44">
        <v>431.00760000000002</v>
      </c>
    </row>
    <row r="278" spans="1:8" hidden="1">
      <c r="A278" s="19" t="s">
        <v>252</v>
      </c>
      <c r="B278" s="7" t="s">
        <v>160</v>
      </c>
      <c r="C278" s="7" t="s">
        <v>242</v>
      </c>
      <c r="D278" s="7" t="s">
        <v>251</v>
      </c>
      <c r="E278" s="7" t="s">
        <v>253</v>
      </c>
      <c r="F278" s="44">
        <v>0</v>
      </c>
      <c r="G278" s="44">
        <v>0</v>
      </c>
      <c r="H278" s="44">
        <v>0</v>
      </c>
    </row>
    <row r="279" spans="1:8" ht="22.15" hidden="1" customHeight="1">
      <c r="A279" s="19" t="s">
        <v>25</v>
      </c>
      <c r="B279" s="7" t="s">
        <v>160</v>
      </c>
      <c r="C279" s="7" t="s">
        <v>242</v>
      </c>
      <c r="D279" s="7" t="s">
        <v>251</v>
      </c>
      <c r="E279" s="7" t="s">
        <v>26</v>
      </c>
      <c r="F279" s="44">
        <v>45.2</v>
      </c>
      <c r="G279" s="44">
        <v>45.2</v>
      </c>
      <c r="H279" s="44">
        <v>45.2</v>
      </c>
    </row>
    <row r="280" spans="1:8" ht="56.45" hidden="1" customHeight="1">
      <c r="A280" s="19" t="s">
        <v>501</v>
      </c>
      <c r="B280" s="20" t="s">
        <v>160</v>
      </c>
      <c r="C280" s="20" t="s">
        <v>242</v>
      </c>
      <c r="D280" s="20" t="s">
        <v>505</v>
      </c>
      <c r="E280" s="20"/>
      <c r="F280" s="44">
        <f>F281</f>
        <v>9</v>
      </c>
      <c r="G280" s="44">
        <f t="shared" ref="G280:H280" si="137">G281</f>
        <v>9</v>
      </c>
      <c r="H280" s="44">
        <f t="shared" si="137"/>
        <v>9</v>
      </c>
    </row>
    <row r="281" spans="1:8" hidden="1">
      <c r="A281" s="19" t="s">
        <v>252</v>
      </c>
      <c r="B281" s="20" t="s">
        <v>160</v>
      </c>
      <c r="C281" s="20" t="s">
        <v>242</v>
      </c>
      <c r="D281" s="20" t="s">
        <v>505</v>
      </c>
      <c r="E281" s="20" t="s">
        <v>253</v>
      </c>
      <c r="F281" s="44">
        <v>9</v>
      </c>
      <c r="G281" s="44">
        <v>9</v>
      </c>
      <c r="H281" s="44">
        <v>9</v>
      </c>
    </row>
    <row r="282" spans="1:8" ht="25.5" hidden="1">
      <c r="A282" s="19" t="s">
        <v>61</v>
      </c>
      <c r="B282" s="7" t="s">
        <v>160</v>
      </c>
      <c r="C282" s="7" t="s">
        <v>242</v>
      </c>
      <c r="D282" s="7" t="s">
        <v>62</v>
      </c>
      <c r="E282" s="7"/>
      <c r="F282" s="44">
        <f>F283</f>
        <v>6</v>
      </c>
      <c r="G282" s="44">
        <f t="shared" ref="G282:H284" si="138">G283</f>
        <v>6</v>
      </c>
      <c r="H282" s="44">
        <f t="shared" si="138"/>
        <v>6</v>
      </c>
    </row>
    <row r="283" spans="1:8" ht="25.5" hidden="1">
      <c r="A283" s="19" t="s">
        <v>63</v>
      </c>
      <c r="B283" s="7" t="s">
        <v>160</v>
      </c>
      <c r="C283" s="7" t="s">
        <v>242</v>
      </c>
      <c r="D283" s="7" t="s">
        <v>64</v>
      </c>
      <c r="E283" s="7"/>
      <c r="F283" s="44">
        <f>F284</f>
        <v>6</v>
      </c>
      <c r="G283" s="44">
        <f t="shared" si="138"/>
        <v>6</v>
      </c>
      <c r="H283" s="44">
        <f t="shared" si="138"/>
        <v>6</v>
      </c>
    </row>
    <row r="284" spans="1:8" ht="25.5" hidden="1">
      <c r="A284" s="19" t="s">
        <v>65</v>
      </c>
      <c r="B284" s="7" t="s">
        <v>160</v>
      </c>
      <c r="C284" s="7" t="s">
        <v>242</v>
      </c>
      <c r="D284" s="7" t="s">
        <v>66</v>
      </c>
      <c r="E284" s="7"/>
      <c r="F284" s="44">
        <f>F285</f>
        <v>6</v>
      </c>
      <c r="G284" s="44">
        <f t="shared" si="138"/>
        <v>6</v>
      </c>
      <c r="H284" s="44">
        <f t="shared" si="138"/>
        <v>6</v>
      </c>
    </row>
    <row r="285" spans="1:8" ht="38.25" hidden="1">
      <c r="A285" s="19" t="s">
        <v>23</v>
      </c>
      <c r="B285" s="7" t="s">
        <v>160</v>
      </c>
      <c r="C285" s="7" t="s">
        <v>242</v>
      </c>
      <c r="D285" s="7" t="s">
        <v>66</v>
      </c>
      <c r="E285" s="7" t="s">
        <v>24</v>
      </c>
      <c r="F285" s="44">
        <v>6</v>
      </c>
      <c r="G285" s="44">
        <v>6</v>
      </c>
      <c r="H285" s="44">
        <v>6</v>
      </c>
    </row>
    <row r="286" spans="1:8" ht="25.5">
      <c r="A286" s="19" t="s">
        <v>49</v>
      </c>
      <c r="B286" s="20" t="s">
        <v>160</v>
      </c>
      <c r="C286" s="20" t="s">
        <v>242</v>
      </c>
      <c r="D286" s="20" t="s">
        <v>50</v>
      </c>
      <c r="E286" s="20"/>
      <c r="F286" s="44">
        <v>0</v>
      </c>
      <c r="G286" s="44">
        <v>0</v>
      </c>
      <c r="H286" s="44">
        <f>H287</f>
        <v>650</v>
      </c>
    </row>
    <row r="287" spans="1:8" ht="30.6" customHeight="1">
      <c r="A287" s="19" t="s">
        <v>529</v>
      </c>
      <c r="B287" s="20" t="s">
        <v>160</v>
      </c>
      <c r="C287" s="20" t="s">
        <v>242</v>
      </c>
      <c r="D287" s="20" t="s">
        <v>530</v>
      </c>
      <c r="E287" s="20"/>
      <c r="F287" s="44">
        <v>0</v>
      </c>
      <c r="G287" s="44">
        <v>0</v>
      </c>
      <c r="H287" s="44">
        <f>H288</f>
        <v>650</v>
      </c>
    </row>
    <row r="288" spans="1:8" ht="18" customHeight="1">
      <c r="A288" s="19" t="s">
        <v>25</v>
      </c>
      <c r="B288" s="20" t="s">
        <v>160</v>
      </c>
      <c r="C288" s="20" t="s">
        <v>242</v>
      </c>
      <c r="D288" s="20" t="s">
        <v>530</v>
      </c>
      <c r="E288" s="20" t="s">
        <v>26</v>
      </c>
      <c r="F288" s="44">
        <v>0</v>
      </c>
      <c r="G288" s="44">
        <v>0</v>
      </c>
      <c r="H288" s="44">
        <v>650</v>
      </c>
    </row>
    <row r="289" spans="1:8">
      <c r="A289" s="19" t="s">
        <v>254</v>
      </c>
      <c r="B289" s="7" t="s">
        <v>160</v>
      </c>
      <c r="C289" s="7" t="s">
        <v>255</v>
      </c>
      <c r="D289" s="7"/>
      <c r="E289" s="7"/>
      <c r="F289" s="44">
        <f>F290</f>
        <v>100</v>
      </c>
      <c r="G289" s="44">
        <f t="shared" ref="G289:H293" si="139">G290</f>
        <v>100</v>
      </c>
      <c r="H289" s="44">
        <f t="shared" si="139"/>
        <v>90</v>
      </c>
    </row>
    <row r="290" spans="1:8" ht="25.5">
      <c r="A290" s="19" t="s">
        <v>256</v>
      </c>
      <c r="B290" s="7" t="s">
        <v>160</v>
      </c>
      <c r="C290" s="7" t="s">
        <v>257</v>
      </c>
      <c r="D290" s="7"/>
      <c r="E290" s="7"/>
      <c r="F290" s="44">
        <f>F291</f>
        <v>100</v>
      </c>
      <c r="G290" s="44">
        <f t="shared" si="139"/>
        <v>100</v>
      </c>
      <c r="H290" s="44">
        <f t="shared" si="139"/>
        <v>90</v>
      </c>
    </row>
    <row r="291" spans="1:8" ht="25.5">
      <c r="A291" s="19" t="s">
        <v>167</v>
      </c>
      <c r="B291" s="7" t="s">
        <v>160</v>
      </c>
      <c r="C291" s="7" t="s">
        <v>257</v>
      </c>
      <c r="D291" s="7" t="s">
        <v>168</v>
      </c>
      <c r="E291" s="7"/>
      <c r="F291" s="44">
        <f>F292</f>
        <v>100</v>
      </c>
      <c r="G291" s="44">
        <f t="shared" si="139"/>
        <v>100</v>
      </c>
      <c r="H291" s="44">
        <f t="shared" si="139"/>
        <v>90</v>
      </c>
    </row>
    <row r="292" spans="1:8" ht="25.5">
      <c r="A292" s="19" t="s">
        <v>214</v>
      </c>
      <c r="B292" s="7" t="s">
        <v>160</v>
      </c>
      <c r="C292" s="7" t="s">
        <v>257</v>
      </c>
      <c r="D292" s="7" t="s">
        <v>215</v>
      </c>
      <c r="E292" s="7"/>
      <c r="F292" s="44">
        <f>F293</f>
        <v>100</v>
      </c>
      <c r="G292" s="44">
        <f t="shared" si="139"/>
        <v>100</v>
      </c>
      <c r="H292" s="44">
        <f t="shared" si="139"/>
        <v>90</v>
      </c>
    </row>
    <row r="293" spans="1:8" ht="30.6" customHeight="1">
      <c r="A293" s="19" t="s">
        <v>258</v>
      </c>
      <c r="B293" s="7" t="s">
        <v>160</v>
      </c>
      <c r="C293" s="7" t="s">
        <v>257</v>
      </c>
      <c r="D293" s="7" t="s">
        <v>259</v>
      </c>
      <c r="E293" s="7"/>
      <c r="F293" s="44">
        <f>F294</f>
        <v>100</v>
      </c>
      <c r="G293" s="44">
        <f t="shared" si="139"/>
        <v>100</v>
      </c>
      <c r="H293" s="44">
        <f t="shared" si="139"/>
        <v>90</v>
      </c>
    </row>
    <row r="294" spans="1:8" ht="38.25">
      <c r="A294" s="19" t="s">
        <v>23</v>
      </c>
      <c r="B294" s="7" t="s">
        <v>160</v>
      </c>
      <c r="C294" s="7" t="s">
        <v>257</v>
      </c>
      <c r="D294" s="7" t="s">
        <v>259</v>
      </c>
      <c r="E294" s="7" t="s">
        <v>24</v>
      </c>
      <c r="F294" s="44">
        <v>100</v>
      </c>
      <c r="G294" s="44">
        <v>100</v>
      </c>
      <c r="H294" s="44">
        <v>90</v>
      </c>
    </row>
    <row r="295" spans="1:8">
      <c r="A295" s="6" t="s">
        <v>107</v>
      </c>
      <c r="B295" s="7" t="s">
        <v>160</v>
      </c>
      <c r="C295" s="7" t="s">
        <v>108</v>
      </c>
      <c r="D295" s="7"/>
      <c r="E295" s="7"/>
      <c r="F295" s="44">
        <f>F296+F303</f>
        <v>6303.9</v>
      </c>
      <c r="G295" s="44">
        <f t="shared" ref="G295:H295" si="140">G296+G303</f>
        <v>6303.9</v>
      </c>
      <c r="H295" s="44">
        <f t="shared" si="140"/>
        <v>5031.3</v>
      </c>
    </row>
    <row r="296" spans="1:8">
      <c r="A296" s="6" t="s">
        <v>119</v>
      </c>
      <c r="B296" s="7" t="s">
        <v>160</v>
      </c>
      <c r="C296" s="7" t="s">
        <v>120</v>
      </c>
      <c r="D296" s="7"/>
      <c r="E296" s="7"/>
      <c r="F296" s="44">
        <f>F297</f>
        <v>1272.5999999999999</v>
      </c>
      <c r="G296" s="44">
        <f t="shared" ref="G296:H299" si="141">G297</f>
        <v>1272.5999999999999</v>
      </c>
      <c r="H296" s="44">
        <f t="shared" si="141"/>
        <v>0</v>
      </c>
    </row>
    <row r="297" spans="1:8" ht="25.5">
      <c r="A297" s="6" t="s">
        <v>111</v>
      </c>
      <c r="B297" s="7" t="s">
        <v>160</v>
      </c>
      <c r="C297" s="7" t="s">
        <v>120</v>
      </c>
      <c r="D297" s="7" t="s">
        <v>112</v>
      </c>
      <c r="E297" s="7"/>
      <c r="F297" s="44">
        <f>F298</f>
        <v>1272.5999999999999</v>
      </c>
      <c r="G297" s="44">
        <f t="shared" si="141"/>
        <v>1272.5999999999999</v>
      </c>
      <c r="H297" s="44">
        <f t="shared" si="141"/>
        <v>0</v>
      </c>
    </row>
    <row r="298" spans="1:8" ht="38.25">
      <c r="A298" s="6" t="s">
        <v>243</v>
      </c>
      <c r="B298" s="7" t="s">
        <v>160</v>
      </c>
      <c r="C298" s="7" t="s">
        <v>120</v>
      </c>
      <c r="D298" s="7" t="s">
        <v>244</v>
      </c>
      <c r="E298" s="7"/>
      <c r="F298" s="44">
        <f>F299</f>
        <v>1272.5999999999999</v>
      </c>
      <c r="G298" s="44">
        <f t="shared" si="141"/>
        <v>1272.5999999999999</v>
      </c>
      <c r="H298" s="44">
        <f t="shared" si="141"/>
        <v>0</v>
      </c>
    </row>
    <row r="299" spans="1:8" ht="89.25">
      <c r="A299" s="6" t="s">
        <v>260</v>
      </c>
      <c r="B299" s="7" t="s">
        <v>160</v>
      </c>
      <c r="C299" s="7" t="s">
        <v>120</v>
      </c>
      <c r="D299" s="7" t="s">
        <v>261</v>
      </c>
      <c r="E299" s="7"/>
      <c r="F299" s="44">
        <f>F300</f>
        <v>1272.5999999999999</v>
      </c>
      <c r="G299" s="44">
        <f t="shared" si="141"/>
        <v>1272.5999999999999</v>
      </c>
      <c r="H299" s="44">
        <f t="shared" si="141"/>
        <v>0</v>
      </c>
    </row>
    <row r="300" spans="1:8" ht="38.25">
      <c r="A300" s="6" t="s">
        <v>127</v>
      </c>
      <c r="B300" s="7" t="s">
        <v>160</v>
      </c>
      <c r="C300" s="7" t="s">
        <v>120</v>
      </c>
      <c r="D300" s="7" t="s">
        <v>261</v>
      </c>
      <c r="E300" s="7" t="s">
        <v>128</v>
      </c>
      <c r="F300" s="44">
        <v>1272.5999999999999</v>
      </c>
      <c r="G300" s="44">
        <v>1272.5999999999999</v>
      </c>
      <c r="H300" s="44">
        <v>0</v>
      </c>
    </row>
    <row r="301" spans="1:8" ht="76.5" hidden="1">
      <c r="A301" s="19" t="s">
        <v>531</v>
      </c>
      <c r="B301" s="20" t="s">
        <v>160</v>
      </c>
      <c r="C301" s="20" t="s">
        <v>120</v>
      </c>
      <c r="D301" s="20" t="s">
        <v>532</v>
      </c>
      <c r="E301" s="20"/>
      <c r="F301" s="44">
        <v>0</v>
      </c>
      <c r="G301" s="44">
        <v>0</v>
      </c>
      <c r="H301" s="44">
        <v>0</v>
      </c>
    </row>
    <row r="302" spans="1:8" ht="38.25" hidden="1">
      <c r="A302" s="19" t="s">
        <v>127</v>
      </c>
      <c r="B302" s="20" t="s">
        <v>160</v>
      </c>
      <c r="C302" s="20" t="s">
        <v>120</v>
      </c>
      <c r="D302" s="20" t="s">
        <v>532</v>
      </c>
      <c r="E302" s="20" t="s">
        <v>128</v>
      </c>
      <c r="F302" s="44">
        <v>0</v>
      </c>
      <c r="G302" s="44">
        <v>0</v>
      </c>
      <c r="H302" s="44">
        <v>0</v>
      </c>
    </row>
    <row r="303" spans="1:8" hidden="1">
      <c r="A303" s="6" t="s">
        <v>135</v>
      </c>
      <c r="B303" s="7" t="s">
        <v>160</v>
      </c>
      <c r="C303" s="7" t="s">
        <v>136</v>
      </c>
      <c r="D303" s="7"/>
      <c r="E303" s="7"/>
      <c r="F303" s="44">
        <f>F304</f>
        <v>5031.3</v>
      </c>
      <c r="G303" s="44">
        <f t="shared" ref="G303:H303" si="142">G304</f>
        <v>5031.3</v>
      </c>
      <c r="H303" s="44">
        <f t="shared" si="142"/>
        <v>5031.3</v>
      </c>
    </row>
    <row r="304" spans="1:8" ht="25.5" hidden="1">
      <c r="A304" s="6" t="s">
        <v>111</v>
      </c>
      <c r="B304" s="7" t="s">
        <v>160</v>
      </c>
      <c r="C304" s="7" t="s">
        <v>136</v>
      </c>
      <c r="D304" s="7" t="s">
        <v>112</v>
      </c>
      <c r="E304" s="7"/>
      <c r="F304" s="44">
        <f>F305+F308</f>
        <v>5031.3</v>
      </c>
      <c r="G304" s="44">
        <f t="shared" ref="G304:H304" si="143">G305+G308</f>
        <v>5031.3</v>
      </c>
      <c r="H304" s="44">
        <f t="shared" si="143"/>
        <v>5031.3</v>
      </c>
    </row>
    <row r="305" spans="1:8" ht="38.25" hidden="1">
      <c r="A305" s="6" t="s">
        <v>243</v>
      </c>
      <c r="B305" s="7" t="s">
        <v>160</v>
      </c>
      <c r="C305" s="7" t="s">
        <v>136</v>
      </c>
      <c r="D305" s="7" t="s">
        <v>244</v>
      </c>
      <c r="E305" s="7"/>
      <c r="F305" s="44">
        <f>F306</f>
        <v>340</v>
      </c>
      <c r="G305" s="44">
        <f t="shared" ref="G305:H306" si="144">G306</f>
        <v>340</v>
      </c>
      <c r="H305" s="44">
        <f t="shared" si="144"/>
        <v>340</v>
      </c>
    </row>
    <row r="306" spans="1:8" ht="69.599999999999994" hidden="1" customHeight="1">
      <c r="A306" s="6" t="s">
        <v>262</v>
      </c>
      <c r="B306" s="7" t="s">
        <v>160</v>
      </c>
      <c r="C306" s="7" t="s">
        <v>136</v>
      </c>
      <c r="D306" s="7" t="s">
        <v>263</v>
      </c>
      <c r="E306" s="7"/>
      <c r="F306" s="44">
        <f>F307</f>
        <v>340</v>
      </c>
      <c r="G306" s="44">
        <f t="shared" si="144"/>
        <v>340</v>
      </c>
      <c r="H306" s="44">
        <f t="shared" si="144"/>
        <v>340</v>
      </c>
    </row>
    <row r="307" spans="1:8" ht="38.25" hidden="1">
      <c r="A307" s="6" t="s">
        <v>127</v>
      </c>
      <c r="B307" s="7" t="s">
        <v>160</v>
      </c>
      <c r="C307" s="7" t="s">
        <v>136</v>
      </c>
      <c r="D307" s="7" t="s">
        <v>263</v>
      </c>
      <c r="E307" s="7" t="s">
        <v>128</v>
      </c>
      <c r="F307" s="44">
        <v>340</v>
      </c>
      <c r="G307" s="44">
        <v>340</v>
      </c>
      <c r="H307" s="44">
        <v>340</v>
      </c>
    </row>
    <row r="308" spans="1:8" ht="51" hidden="1">
      <c r="A308" s="6" t="s">
        <v>264</v>
      </c>
      <c r="B308" s="7" t="s">
        <v>160</v>
      </c>
      <c r="C308" s="7" t="s">
        <v>136</v>
      </c>
      <c r="D308" s="7" t="s">
        <v>265</v>
      </c>
      <c r="E308" s="7"/>
      <c r="F308" s="44">
        <f>F309</f>
        <v>4691.3</v>
      </c>
      <c r="G308" s="44">
        <f t="shared" ref="G308:H309" si="145">G309</f>
        <v>4691.3</v>
      </c>
      <c r="H308" s="44">
        <f t="shared" si="145"/>
        <v>4691.3</v>
      </c>
    </row>
    <row r="309" spans="1:8" ht="25.5" hidden="1">
      <c r="A309" s="6" t="s">
        <v>137</v>
      </c>
      <c r="B309" s="7" t="s">
        <v>160</v>
      </c>
      <c r="C309" s="7" t="s">
        <v>136</v>
      </c>
      <c r="D309" s="7" t="s">
        <v>266</v>
      </c>
      <c r="E309" s="7"/>
      <c r="F309" s="44">
        <f>F310</f>
        <v>4691.3</v>
      </c>
      <c r="G309" s="44">
        <f t="shared" si="145"/>
        <v>4691.3</v>
      </c>
      <c r="H309" s="44">
        <f t="shared" si="145"/>
        <v>4691.3</v>
      </c>
    </row>
    <row r="310" spans="1:8" ht="38.25" hidden="1">
      <c r="A310" s="6" t="s">
        <v>127</v>
      </c>
      <c r="B310" s="7" t="s">
        <v>160</v>
      </c>
      <c r="C310" s="7" t="s">
        <v>136</v>
      </c>
      <c r="D310" s="7" t="s">
        <v>266</v>
      </c>
      <c r="E310" s="21" t="s">
        <v>128</v>
      </c>
      <c r="F310" s="44">
        <v>4691.3</v>
      </c>
      <c r="G310" s="44">
        <v>4691.3</v>
      </c>
      <c r="H310" s="44">
        <v>4691.3</v>
      </c>
    </row>
    <row r="311" spans="1:8" ht="25.5">
      <c r="A311" s="9" t="s">
        <v>267</v>
      </c>
      <c r="B311" s="10" t="s">
        <v>268</v>
      </c>
      <c r="C311" s="10"/>
      <c r="D311" s="10"/>
      <c r="E311" s="23"/>
      <c r="F311" s="25">
        <f>F312+F323+F347+F390+F396</f>
        <v>247605</v>
      </c>
      <c r="G311" s="25">
        <f t="shared" ref="G311:H311" si="146">G312+G323+G347+G390+G396</f>
        <v>247605</v>
      </c>
      <c r="H311" s="25">
        <f t="shared" si="146"/>
        <v>247618.2</v>
      </c>
    </row>
    <row r="312" spans="1:8" ht="25.5" hidden="1">
      <c r="A312" s="6" t="s">
        <v>71</v>
      </c>
      <c r="B312" s="7" t="s">
        <v>268</v>
      </c>
      <c r="C312" s="7" t="s">
        <v>72</v>
      </c>
      <c r="D312" s="7"/>
      <c r="E312" s="21"/>
      <c r="F312" s="22">
        <f>F313</f>
        <v>86</v>
      </c>
      <c r="G312" s="22">
        <f t="shared" ref="G312:H312" si="147">G313</f>
        <v>86</v>
      </c>
      <c r="H312" s="22">
        <f t="shared" si="147"/>
        <v>86</v>
      </c>
    </row>
    <row r="313" spans="1:8" ht="38.25" hidden="1">
      <c r="A313" s="6" t="s">
        <v>85</v>
      </c>
      <c r="B313" s="7" t="s">
        <v>268</v>
      </c>
      <c r="C313" s="7" t="s">
        <v>86</v>
      </c>
      <c r="D313" s="7"/>
      <c r="E313" s="21"/>
      <c r="F313" s="22">
        <f>F314+F318</f>
        <v>86</v>
      </c>
      <c r="G313" s="22">
        <f t="shared" ref="G313:H313" si="148">G314+G318</f>
        <v>86</v>
      </c>
      <c r="H313" s="22">
        <f t="shared" si="148"/>
        <v>86</v>
      </c>
    </row>
    <row r="314" spans="1:8" hidden="1">
      <c r="A314" s="6" t="s">
        <v>75</v>
      </c>
      <c r="B314" s="7" t="s">
        <v>268</v>
      </c>
      <c r="C314" s="7" t="s">
        <v>86</v>
      </c>
      <c r="D314" s="7" t="s">
        <v>76</v>
      </c>
      <c r="E314" s="21"/>
      <c r="F314" s="22">
        <f>F315</f>
        <v>50</v>
      </c>
      <c r="G314" s="22">
        <f t="shared" ref="G314:H316" si="149">G315</f>
        <v>50</v>
      </c>
      <c r="H314" s="22">
        <f t="shared" si="149"/>
        <v>50</v>
      </c>
    </row>
    <row r="315" spans="1:8" ht="25.5" hidden="1">
      <c r="A315" s="6" t="s">
        <v>87</v>
      </c>
      <c r="B315" s="7" t="s">
        <v>268</v>
      </c>
      <c r="C315" s="7" t="s">
        <v>86</v>
      </c>
      <c r="D315" s="7" t="s">
        <v>88</v>
      </c>
      <c r="E315" s="21"/>
      <c r="F315" s="22">
        <f>F316</f>
        <v>50</v>
      </c>
      <c r="G315" s="22">
        <f t="shared" si="149"/>
        <v>50</v>
      </c>
      <c r="H315" s="22">
        <f t="shared" si="149"/>
        <v>50</v>
      </c>
    </row>
    <row r="316" spans="1:8" ht="38.25" hidden="1">
      <c r="A316" s="6" t="s">
        <v>269</v>
      </c>
      <c r="B316" s="7" t="s">
        <v>268</v>
      </c>
      <c r="C316" s="7" t="s">
        <v>86</v>
      </c>
      <c r="D316" s="7" t="s">
        <v>270</v>
      </c>
      <c r="E316" s="21"/>
      <c r="F316" s="22">
        <f>F317</f>
        <v>50</v>
      </c>
      <c r="G316" s="22">
        <f t="shared" si="149"/>
        <v>50</v>
      </c>
      <c r="H316" s="22">
        <f t="shared" si="149"/>
        <v>50</v>
      </c>
    </row>
    <row r="317" spans="1:8" hidden="1">
      <c r="A317" s="6" t="s">
        <v>271</v>
      </c>
      <c r="B317" s="7" t="s">
        <v>268</v>
      </c>
      <c r="C317" s="7" t="s">
        <v>86</v>
      </c>
      <c r="D317" s="7" t="s">
        <v>270</v>
      </c>
      <c r="E317" s="21" t="s">
        <v>272</v>
      </c>
      <c r="F317" s="22">
        <v>50</v>
      </c>
      <c r="G317" s="22">
        <v>50</v>
      </c>
      <c r="H317" s="22">
        <v>50</v>
      </c>
    </row>
    <row r="318" spans="1:8" ht="38.25" hidden="1">
      <c r="A318" s="6" t="s">
        <v>273</v>
      </c>
      <c r="B318" s="7" t="s">
        <v>268</v>
      </c>
      <c r="C318" s="7" t="s">
        <v>86</v>
      </c>
      <c r="D318" s="7" t="s">
        <v>274</v>
      </c>
      <c r="E318" s="21"/>
      <c r="F318" s="22">
        <f>F319+F321</f>
        <v>36</v>
      </c>
      <c r="G318" s="22">
        <f t="shared" ref="G318:H318" si="150">G319+G321</f>
        <v>36</v>
      </c>
      <c r="H318" s="22">
        <f t="shared" si="150"/>
        <v>36</v>
      </c>
    </row>
    <row r="319" spans="1:8" ht="38.25" hidden="1">
      <c r="A319" s="6" t="s">
        <v>275</v>
      </c>
      <c r="B319" s="7" t="s">
        <v>268</v>
      </c>
      <c r="C319" s="7" t="s">
        <v>86</v>
      </c>
      <c r="D319" s="7" t="s">
        <v>276</v>
      </c>
      <c r="E319" s="21"/>
      <c r="F319" s="22">
        <f>F320</f>
        <v>26</v>
      </c>
      <c r="G319" s="22">
        <f t="shared" ref="G319:H319" si="151">G320</f>
        <v>26</v>
      </c>
      <c r="H319" s="22">
        <f t="shared" si="151"/>
        <v>26</v>
      </c>
    </row>
    <row r="320" spans="1:8" ht="38.25" hidden="1">
      <c r="A320" s="6" t="s">
        <v>23</v>
      </c>
      <c r="B320" s="7" t="s">
        <v>268</v>
      </c>
      <c r="C320" s="7" t="s">
        <v>86</v>
      </c>
      <c r="D320" s="7" t="s">
        <v>276</v>
      </c>
      <c r="E320" s="21" t="s">
        <v>24</v>
      </c>
      <c r="F320" s="22">
        <v>26</v>
      </c>
      <c r="G320" s="22">
        <v>26</v>
      </c>
      <c r="H320" s="22">
        <v>26</v>
      </c>
    </row>
    <row r="321" spans="1:8" ht="38.25" hidden="1">
      <c r="A321" s="6" t="s">
        <v>277</v>
      </c>
      <c r="B321" s="7" t="s">
        <v>268</v>
      </c>
      <c r="C321" s="7" t="s">
        <v>86</v>
      </c>
      <c r="D321" s="7" t="s">
        <v>278</v>
      </c>
      <c r="E321" s="21"/>
      <c r="F321" s="22">
        <f>F322</f>
        <v>10</v>
      </c>
      <c r="G321" s="22">
        <f t="shared" ref="G321:H321" si="152">G322</f>
        <v>10</v>
      </c>
      <c r="H321" s="22">
        <f t="shared" si="152"/>
        <v>10</v>
      </c>
    </row>
    <row r="322" spans="1:8" ht="38.25" hidden="1">
      <c r="A322" s="6" t="s">
        <v>23</v>
      </c>
      <c r="B322" s="7" t="s">
        <v>268</v>
      </c>
      <c r="C322" s="7" t="s">
        <v>86</v>
      </c>
      <c r="D322" s="7" t="s">
        <v>278</v>
      </c>
      <c r="E322" s="21" t="s">
        <v>24</v>
      </c>
      <c r="F322" s="22">
        <v>10</v>
      </c>
      <c r="G322" s="22">
        <v>10</v>
      </c>
      <c r="H322" s="22">
        <v>10</v>
      </c>
    </row>
    <row r="323" spans="1:8">
      <c r="A323" s="6" t="s">
        <v>279</v>
      </c>
      <c r="B323" s="7" t="s">
        <v>268</v>
      </c>
      <c r="C323" s="7" t="s">
        <v>280</v>
      </c>
      <c r="D323" s="7"/>
      <c r="E323" s="21"/>
      <c r="F323" s="24">
        <f>F324+F331</f>
        <v>48673.9</v>
      </c>
      <c r="G323" s="24">
        <f t="shared" ref="G323:H323" si="153">G324+G331</f>
        <v>48673.9</v>
      </c>
      <c r="H323" s="24">
        <f t="shared" si="153"/>
        <v>48673.9</v>
      </c>
    </row>
    <row r="324" spans="1:8" hidden="1">
      <c r="A324" s="6" t="s">
        <v>281</v>
      </c>
      <c r="B324" s="7" t="s">
        <v>268</v>
      </c>
      <c r="C324" s="7" t="s">
        <v>282</v>
      </c>
      <c r="D324" s="7"/>
      <c r="E324" s="21"/>
      <c r="F324" s="22">
        <f>F325</f>
        <v>44440.700000000004</v>
      </c>
      <c r="G324" s="22">
        <f t="shared" ref="G324:H325" si="154">G325</f>
        <v>44440.700000000004</v>
      </c>
      <c r="H324" s="22">
        <f t="shared" si="154"/>
        <v>44440.700000000004</v>
      </c>
    </row>
    <row r="325" spans="1:8" ht="25.5" hidden="1">
      <c r="A325" s="6" t="s">
        <v>283</v>
      </c>
      <c r="B325" s="7" t="s">
        <v>268</v>
      </c>
      <c r="C325" s="7" t="s">
        <v>282</v>
      </c>
      <c r="D325" s="7" t="s">
        <v>284</v>
      </c>
      <c r="E325" s="21"/>
      <c r="F325" s="22">
        <f>F326</f>
        <v>44440.700000000004</v>
      </c>
      <c r="G325" s="22">
        <f t="shared" si="154"/>
        <v>44440.700000000004</v>
      </c>
      <c r="H325" s="22">
        <f t="shared" si="154"/>
        <v>44440.700000000004</v>
      </c>
    </row>
    <row r="326" spans="1:8" ht="25.5" hidden="1">
      <c r="A326" s="6" t="s">
        <v>285</v>
      </c>
      <c r="B326" s="7" t="s">
        <v>268</v>
      </c>
      <c r="C326" s="7" t="s">
        <v>282</v>
      </c>
      <c r="D326" s="7" t="s">
        <v>286</v>
      </c>
      <c r="E326" s="21"/>
      <c r="F326" s="22">
        <f>F327+F329</f>
        <v>44440.700000000004</v>
      </c>
      <c r="G326" s="22">
        <f t="shared" ref="G326:H326" si="155">G327+G329</f>
        <v>44440.700000000004</v>
      </c>
      <c r="H326" s="22">
        <f t="shared" si="155"/>
        <v>44440.700000000004</v>
      </c>
    </row>
    <row r="327" spans="1:8" ht="76.5" hidden="1">
      <c r="A327" s="6" t="s">
        <v>287</v>
      </c>
      <c r="B327" s="7" t="s">
        <v>268</v>
      </c>
      <c r="C327" s="7" t="s">
        <v>282</v>
      </c>
      <c r="D327" s="7" t="s">
        <v>288</v>
      </c>
      <c r="E327" s="7"/>
      <c r="F327" s="26">
        <f>F328</f>
        <v>44201.3</v>
      </c>
      <c r="G327" s="26">
        <f t="shared" ref="G327:H327" si="156">G328</f>
        <v>44201.3</v>
      </c>
      <c r="H327" s="26">
        <f t="shared" si="156"/>
        <v>44201.3</v>
      </c>
    </row>
    <row r="328" spans="1:8" hidden="1">
      <c r="A328" s="6" t="s">
        <v>271</v>
      </c>
      <c r="B328" s="7" t="s">
        <v>268</v>
      </c>
      <c r="C328" s="7" t="s">
        <v>282</v>
      </c>
      <c r="D328" s="7" t="s">
        <v>288</v>
      </c>
      <c r="E328" s="7" t="s">
        <v>272</v>
      </c>
      <c r="F328" s="27">
        <v>44201.3</v>
      </c>
      <c r="G328" s="27">
        <v>44201.3</v>
      </c>
      <c r="H328" s="27">
        <v>44201.3</v>
      </c>
    </row>
    <row r="329" spans="1:8" ht="25.5" hidden="1">
      <c r="A329" s="6" t="s">
        <v>27</v>
      </c>
      <c r="B329" s="7" t="s">
        <v>268</v>
      </c>
      <c r="C329" s="7" t="s">
        <v>282</v>
      </c>
      <c r="D329" s="7" t="s">
        <v>289</v>
      </c>
      <c r="E329" s="7"/>
      <c r="F329" s="27">
        <f>F330</f>
        <v>239.4</v>
      </c>
      <c r="G329" s="27">
        <f t="shared" ref="G329:H329" si="157">G330</f>
        <v>239.4</v>
      </c>
      <c r="H329" s="27">
        <f t="shared" si="157"/>
        <v>239.4</v>
      </c>
    </row>
    <row r="330" spans="1:8" hidden="1">
      <c r="A330" s="6" t="s">
        <v>271</v>
      </c>
      <c r="B330" s="7" t="s">
        <v>268</v>
      </c>
      <c r="C330" s="7" t="s">
        <v>282</v>
      </c>
      <c r="D330" s="7" t="s">
        <v>289</v>
      </c>
      <c r="E330" s="7" t="s">
        <v>272</v>
      </c>
      <c r="F330" s="28">
        <v>239.4</v>
      </c>
      <c r="G330" s="28">
        <v>239.4</v>
      </c>
      <c r="H330" s="28">
        <v>239.4</v>
      </c>
    </row>
    <row r="331" spans="1:8">
      <c r="A331" s="6" t="s">
        <v>290</v>
      </c>
      <c r="B331" s="7" t="s">
        <v>268</v>
      </c>
      <c r="C331" s="7" t="s">
        <v>291</v>
      </c>
      <c r="D331" s="7"/>
      <c r="E331" s="7"/>
      <c r="F331" s="24">
        <f>F332+F338</f>
        <v>4233.2</v>
      </c>
      <c r="G331" s="24">
        <f t="shared" ref="G331:H331" si="158">G332+G338</f>
        <v>4233.2</v>
      </c>
      <c r="H331" s="24">
        <f t="shared" si="158"/>
        <v>4233.2</v>
      </c>
    </row>
    <row r="332" spans="1:8" ht="25.5">
      <c r="A332" s="6" t="s">
        <v>283</v>
      </c>
      <c r="B332" s="7" t="s">
        <v>268</v>
      </c>
      <c r="C332" s="7" t="s">
        <v>291</v>
      </c>
      <c r="D332" s="7" t="s">
        <v>284</v>
      </c>
      <c r="E332" s="7"/>
      <c r="F332" s="24">
        <f>F333</f>
        <v>3</v>
      </c>
      <c r="G332" s="24">
        <f t="shared" ref="G332:H334" si="159">G333</f>
        <v>3</v>
      </c>
      <c r="H332" s="24">
        <f t="shared" si="159"/>
        <v>34</v>
      </c>
    </row>
    <row r="333" spans="1:8" ht="25.5">
      <c r="A333" s="6" t="s">
        <v>292</v>
      </c>
      <c r="B333" s="7" t="s">
        <v>268</v>
      </c>
      <c r="C333" s="7" t="s">
        <v>291</v>
      </c>
      <c r="D333" s="7" t="s">
        <v>293</v>
      </c>
      <c r="E333" s="7"/>
      <c r="F333" s="24">
        <f>F334</f>
        <v>3</v>
      </c>
      <c r="G333" s="24">
        <f t="shared" si="159"/>
        <v>3</v>
      </c>
      <c r="H333" s="24">
        <f>H334+H336</f>
        <v>34</v>
      </c>
    </row>
    <row r="334" spans="1:8" ht="38.25">
      <c r="A334" s="6" t="s">
        <v>294</v>
      </c>
      <c r="B334" s="7" t="s">
        <v>268</v>
      </c>
      <c r="C334" s="7" t="s">
        <v>291</v>
      </c>
      <c r="D334" s="7" t="s">
        <v>295</v>
      </c>
      <c r="E334" s="7"/>
      <c r="F334" s="24">
        <f>F335</f>
        <v>3</v>
      </c>
      <c r="G334" s="24">
        <f t="shared" si="159"/>
        <v>3</v>
      </c>
      <c r="H334" s="24">
        <f t="shared" si="159"/>
        <v>0</v>
      </c>
    </row>
    <row r="335" spans="1:8" s="1" customFormat="1">
      <c r="A335" s="6" t="s">
        <v>271</v>
      </c>
      <c r="B335" s="7" t="s">
        <v>268</v>
      </c>
      <c r="C335" s="7" t="s">
        <v>291</v>
      </c>
      <c r="D335" s="7" t="s">
        <v>295</v>
      </c>
      <c r="E335" s="7" t="s">
        <v>272</v>
      </c>
      <c r="F335" s="24">
        <v>3</v>
      </c>
      <c r="G335" s="24">
        <v>3</v>
      </c>
      <c r="H335" s="51">
        <v>0</v>
      </c>
    </row>
    <row r="336" spans="1:8" s="1" customFormat="1" ht="25.5">
      <c r="A336" s="32" t="s">
        <v>545</v>
      </c>
      <c r="B336" s="35" t="s">
        <v>268</v>
      </c>
      <c r="C336" s="35" t="s">
        <v>291</v>
      </c>
      <c r="D336" s="35" t="s">
        <v>546</v>
      </c>
      <c r="E336" s="35"/>
      <c r="F336" s="24">
        <f>F337</f>
        <v>0</v>
      </c>
      <c r="G336" s="24">
        <f t="shared" ref="G336:H336" si="160">G337</f>
        <v>0</v>
      </c>
      <c r="H336" s="24">
        <f t="shared" si="160"/>
        <v>34</v>
      </c>
    </row>
    <row r="337" spans="1:8" s="1" customFormat="1">
      <c r="A337" s="32" t="s">
        <v>271</v>
      </c>
      <c r="B337" s="35" t="s">
        <v>268</v>
      </c>
      <c r="C337" s="35" t="s">
        <v>291</v>
      </c>
      <c r="D337" s="35" t="s">
        <v>546</v>
      </c>
      <c r="E337" s="35" t="s">
        <v>272</v>
      </c>
      <c r="F337" s="24">
        <v>0</v>
      </c>
      <c r="G337" s="24"/>
      <c r="H337" s="58">
        <v>34</v>
      </c>
    </row>
    <row r="338" spans="1:8" ht="25.5">
      <c r="A338" s="6" t="s">
        <v>296</v>
      </c>
      <c r="B338" s="7" t="s">
        <v>268</v>
      </c>
      <c r="C338" s="7" t="s">
        <v>291</v>
      </c>
      <c r="D338" s="7" t="s">
        <v>297</v>
      </c>
      <c r="E338" s="7"/>
      <c r="F338" s="24">
        <f>F339+F341+F343+F345</f>
        <v>4230.2</v>
      </c>
      <c r="G338" s="24">
        <f t="shared" ref="G338:H338" si="161">G339+G341+G343+G345</f>
        <v>4230.2</v>
      </c>
      <c r="H338" s="24">
        <f t="shared" si="161"/>
        <v>4199.2</v>
      </c>
    </row>
    <row r="339" spans="1:8" ht="25.5">
      <c r="A339" s="6" t="s">
        <v>298</v>
      </c>
      <c r="B339" s="7" t="s">
        <v>268</v>
      </c>
      <c r="C339" s="7" t="s">
        <v>291</v>
      </c>
      <c r="D339" s="7" t="s">
        <v>299</v>
      </c>
      <c r="E339" s="7"/>
      <c r="F339" s="24">
        <f>F340</f>
        <v>130</v>
      </c>
      <c r="G339" s="24">
        <f t="shared" ref="G339:H339" si="162">G340</f>
        <v>130</v>
      </c>
      <c r="H339" s="24">
        <f t="shared" si="162"/>
        <v>99</v>
      </c>
    </row>
    <row r="340" spans="1:8">
      <c r="A340" s="6" t="s">
        <v>271</v>
      </c>
      <c r="B340" s="7" t="s">
        <v>268</v>
      </c>
      <c r="C340" s="7" t="s">
        <v>291</v>
      </c>
      <c r="D340" s="7" t="s">
        <v>299</v>
      </c>
      <c r="E340" s="7" t="s">
        <v>272</v>
      </c>
      <c r="F340" s="24">
        <v>130</v>
      </c>
      <c r="G340" s="24">
        <v>130</v>
      </c>
      <c r="H340" s="24">
        <v>99</v>
      </c>
    </row>
    <row r="341" spans="1:8" ht="25.5" hidden="1">
      <c r="A341" s="41" t="s">
        <v>514</v>
      </c>
      <c r="B341" s="35" t="s">
        <v>268</v>
      </c>
      <c r="C341" s="35" t="s">
        <v>291</v>
      </c>
      <c r="D341" s="35" t="s">
        <v>508</v>
      </c>
      <c r="E341" s="35"/>
      <c r="F341" s="24">
        <f>F342</f>
        <v>552</v>
      </c>
      <c r="G341" s="24">
        <f t="shared" ref="G341:H341" si="163">G342</f>
        <v>552</v>
      </c>
      <c r="H341" s="24">
        <f t="shared" si="163"/>
        <v>552</v>
      </c>
    </row>
    <row r="342" spans="1:8" hidden="1">
      <c r="A342" s="32" t="s">
        <v>271</v>
      </c>
      <c r="B342" s="35" t="s">
        <v>268</v>
      </c>
      <c r="C342" s="35" t="s">
        <v>291</v>
      </c>
      <c r="D342" s="35" t="s">
        <v>508</v>
      </c>
      <c r="E342" s="35" t="s">
        <v>272</v>
      </c>
      <c r="F342" s="24">
        <v>552</v>
      </c>
      <c r="G342" s="24">
        <v>552</v>
      </c>
      <c r="H342" s="24">
        <v>552</v>
      </c>
    </row>
    <row r="343" spans="1:8" ht="38.25" hidden="1">
      <c r="A343" s="6" t="s">
        <v>300</v>
      </c>
      <c r="B343" s="7" t="s">
        <v>268</v>
      </c>
      <c r="C343" s="7" t="s">
        <v>291</v>
      </c>
      <c r="D343" s="7" t="s">
        <v>301</v>
      </c>
      <c r="E343" s="7"/>
      <c r="F343" s="26">
        <f>F344</f>
        <v>3264.5</v>
      </c>
      <c r="G343" s="26">
        <f t="shared" ref="G343:H343" si="164">G344</f>
        <v>3264.5</v>
      </c>
      <c r="H343" s="26">
        <f t="shared" si="164"/>
        <v>3264.5</v>
      </c>
    </row>
    <row r="344" spans="1:8" hidden="1">
      <c r="A344" s="6" t="s">
        <v>271</v>
      </c>
      <c r="B344" s="7" t="s">
        <v>268</v>
      </c>
      <c r="C344" s="7" t="s">
        <v>291</v>
      </c>
      <c r="D344" s="7" t="s">
        <v>301</v>
      </c>
      <c r="E344" s="7" t="s">
        <v>272</v>
      </c>
      <c r="F344" s="27">
        <v>3264.5</v>
      </c>
      <c r="G344" s="27">
        <v>3264.5</v>
      </c>
      <c r="H344" s="27">
        <v>3264.5</v>
      </c>
    </row>
    <row r="345" spans="1:8" ht="25.5" hidden="1">
      <c r="A345" s="6" t="s">
        <v>27</v>
      </c>
      <c r="B345" s="7" t="s">
        <v>268</v>
      </c>
      <c r="C345" s="7" t="s">
        <v>291</v>
      </c>
      <c r="D345" s="7" t="s">
        <v>302</v>
      </c>
      <c r="E345" s="7"/>
      <c r="F345" s="27">
        <f>F346</f>
        <v>283.7</v>
      </c>
      <c r="G345" s="27">
        <f t="shared" ref="G345:H345" si="165">G346</f>
        <v>283.7</v>
      </c>
      <c r="H345" s="27">
        <f t="shared" si="165"/>
        <v>283.7</v>
      </c>
    </row>
    <row r="346" spans="1:8" hidden="1">
      <c r="A346" s="6" t="s">
        <v>271</v>
      </c>
      <c r="B346" s="7" t="s">
        <v>268</v>
      </c>
      <c r="C346" s="7" t="s">
        <v>291</v>
      </c>
      <c r="D346" s="7" t="s">
        <v>302</v>
      </c>
      <c r="E346" s="7" t="s">
        <v>272</v>
      </c>
      <c r="F346" s="27">
        <v>283.7</v>
      </c>
      <c r="G346" s="27">
        <v>283.7</v>
      </c>
      <c r="H346" s="27">
        <v>283.7</v>
      </c>
    </row>
    <row r="347" spans="1:8">
      <c r="A347" s="6" t="s">
        <v>303</v>
      </c>
      <c r="B347" s="7" t="s">
        <v>268</v>
      </c>
      <c r="C347" s="7" t="s">
        <v>304</v>
      </c>
      <c r="D347" s="7"/>
      <c r="E347" s="7"/>
      <c r="F347" s="27">
        <f>F348+F370</f>
        <v>129310.39999999999</v>
      </c>
      <c r="G347" s="27">
        <f t="shared" ref="G347:H347" si="166">G348+G370</f>
        <v>129310.39999999999</v>
      </c>
      <c r="H347" s="27">
        <f t="shared" si="166"/>
        <v>129323.6</v>
      </c>
    </row>
    <row r="348" spans="1:8">
      <c r="A348" s="6" t="s">
        <v>305</v>
      </c>
      <c r="B348" s="7" t="s">
        <v>268</v>
      </c>
      <c r="C348" s="7" t="s">
        <v>306</v>
      </c>
      <c r="D348" s="7"/>
      <c r="E348" s="7"/>
      <c r="F348" s="27">
        <f>F349</f>
        <v>112581.3</v>
      </c>
      <c r="G348" s="27">
        <f t="shared" ref="G348:H348" si="167">G349</f>
        <v>112581.3</v>
      </c>
      <c r="H348" s="27">
        <f t="shared" si="167"/>
        <v>112594.5</v>
      </c>
    </row>
    <row r="349" spans="1:8">
      <c r="A349" s="6" t="s">
        <v>307</v>
      </c>
      <c r="B349" s="7" t="s">
        <v>268</v>
      </c>
      <c r="C349" s="7" t="s">
        <v>306</v>
      </c>
      <c r="D349" s="7" t="s">
        <v>308</v>
      </c>
      <c r="E349" s="7"/>
      <c r="F349" s="27">
        <f>F350+F357+F366</f>
        <v>112581.3</v>
      </c>
      <c r="G349" s="27">
        <f t="shared" ref="G349:H349" si="168">G350+G357+G366</f>
        <v>112581.3</v>
      </c>
      <c r="H349" s="27">
        <f t="shared" si="168"/>
        <v>112594.5</v>
      </c>
    </row>
    <row r="350" spans="1:8" ht="25.5">
      <c r="A350" s="6" t="s">
        <v>309</v>
      </c>
      <c r="B350" s="7" t="s">
        <v>268</v>
      </c>
      <c r="C350" s="7" t="s">
        <v>306</v>
      </c>
      <c r="D350" s="7" t="s">
        <v>310</v>
      </c>
      <c r="E350" s="7"/>
      <c r="F350" s="27">
        <f>F351+F355</f>
        <v>26144</v>
      </c>
      <c r="G350" s="27">
        <f>G351+G355</f>
        <v>26144</v>
      </c>
      <c r="H350" s="27">
        <f>H351+H355+H353</f>
        <v>26157.200000000001</v>
      </c>
    </row>
    <row r="351" spans="1:8" ht="51" hidden="1">
      <c r="A351" s="6" t="s">
        <v>311</v>
      </c>
      <c r="B351" s="7" t="s">
        <v>268</v>
      </c>
      <c r="C351" s="7" t="s">
        <v>306</v>
      </c>
      <c r="D351" s="7" t="s">
        <v>312</v>
      </c>
      <c r="E351" s="7"/>
      <c r="F351" s="27">
        <f>F352</f>
        <v>26120</v>
      </c>
      <c r="G351" s="27">
        <f t="shared" ref="G351:H351" si="169">G352</f>
        <v>26120</v>
      </c>
      <c r="H351" s="27">
        <f t="shared" si="169"/>
        <v>26120</v>
      </c>
    </row>
    <row r="352" spans="1:8" hidden="1">
      <c r="A352" s="6" t="s">
        <v>81</v>
      </c>
      <c r="B352" s="7" t="s">
        <v>268</v>
      </c>
      <c r="C352" s="7" t="s">
        <v>306</v>
      </c>
      <c r="D352" s="7" t="s">
        <v>312</v>
      </c>
      <c r="E352" s="7" t="s">
        <v>82</v>
      </c>
      <c r="F352" s="28">
        <v>26120</v>
      </c>
      <c r="G352" s="28">
        <v>26120</v>
      </c>
      <c r="H352" s="28">
        <v>26120</v>
      </c>
    </row>
    <row r="353" spans="1:8" ht="25.5">
      <c r="A353" s="32" t="s">
        <v>543</v>
      </c>
      <c r="B353" s="35" t="s">
        <v>268</v>
      </c>
      <c r="C353" s="35" t="s">
        <v>306</v>
      </c>
      <c r="D353" s="35" t="s">
        <v>544</v>
      </c>
      <c r="E353" s="35"/>
      <c r="F353" s="24">
        <f>F354</f>
        <v>0</v>
      </c>
      <c r="G353" s="24">
        <f t="shared" ref="G353:H353" si="170">G354</f>
        <v>0</v>
      </c>
      <c r="H353" s="24">
        <f t="shared" si="170"/>
        <v>13.2</v>
      </c>
    </row>
    <row r="354" spans="1:8">
      <c r="A354" s="32" t="s">
        <v>81</v>
      </c>
      <c r="B354" s="35" t="s">
        <v>268</v>
      </c>
      <c r="C354" s="35" t="s">
        <v>306</v>
      </c>
      <c r="D354" s="35" t="s">
        <v>544</v>
      </c>
      <c r="E354" s="35" t="s">
        <v>82</v>
      </c>
      <c r="F354" s="56">
        <v>0</v>
      </c>
      <c r="G354" s="56"/>
      <c r="H354" s="57">
        <v>13.2</v>
      </c>
    </row>
    <row r="355" spans="1:8" ht="25.5" hidden="1">
      <c r="A355" s="6" t="s">
        <v>27</v>
      </c>
      <c r="B355" s="7" t="s">
        <v>268</v>
      </c>
      <c r="C355" s="7" t="s">
        <v>306</v>
      </c>
      <c r="D355" s="7" t="s">
        <v>313</v>
      </c>
      <c r="E355" s="7"/>
      <c r="F355" s="24">
        <f>F356</f>
        <v>24</v>
      </c>
      <c r="G355" s="24">
        <f t="shared" ref="G355:H355" si="171">G356</f>
        <v>24</v>
      </c>
      <c r="H355" s="24">
        <f t="shared" si="171"/>
        <v>24</v>
      </c>
    </row>
    <row r="356" spans="1:8" hidden="1">
      <c r="A356" s="6" t="s">
        <v>81</v>
      </c>
      <c r="B356" s="7" t="s">
        <v>268</v>
      </c>
      <c r="C356" s="7" t="s">
        <v>306</v>
      </c>
      <c r="D356" s="7" t="s">
        <v>313</v>
      </c>
      <c r="E356" s="7" t="s">
        <v>82</v>
      </c>
      <c r="F356" s="24">
        <v>24</v>
      </c>
      <c r="G356" s="24">
        <v>24</v>
      </c>
      <c r="H356" s="24">
        <v>24</v>
      </c>
    </row>
    <row r="357" spans="1:8" ht="38.25" hidden="1">
      <c r="A357" s="6" t="s">
        <v>314</v>
      </c>
      <c r="B357" s="7" t="s">
        <v>268</v>
      </c>
      <c r="C357" s="7" t="s">
        <v>306</v>
      </c>
      <c r="D357" s="7" t="s">
        <v>315</v>
      </c>
      <c r="E357" s="7"/>
      <c r="F357" s="26">
        <f>F358+F360+F362+F364</f>
        <v>85137.3</v>
      </c>
      <c r="G357" s="26">
        <f t="shared" ref="G357:H357" si="172">G358+G360+G362+G364</f>
        <v>85137.3</v>
      </c>
      <c r="H357" s="26">
        <f t="shared" si="172"/>
        <v>85137.3</v>
      </c>
    </row>
    <row r="358" spans="1:8" hidden="1">
      <c r="A358" s="6" t="s">
        <v>316</v>
      </c>
      <c r="B358" s="7" t="s">
        <v>268</v>
      </c>
      <c r="C358" s="7" t="s">
        <v>306</v>
      </c>
      <c r="D358" s="7" t="s">
        <v>317</v>
      </c>
      <c r="E358" s="7"/>
      <c r="F358" s="27">
        <f>F359</f>
        <v>100</v>
      </c>
      <c r="G358" s="27">
        <f t="shared" ref="G358:H358" si="173">G359</f>
        <v>100</v>
      </c>
      <c r="H358" s="27">
        <f t="shared" si="173"/>
        <v>100</v>
      </c>
    </row>
    <row r="359" spans="1:8" hidden="1">
      <c r="A359" s="6" t="s">
        <v>271</v>
      </c>
      <c r="B359" s="7" t="s">
        <v>268</v>
      </c>
      <c r="C359" s="7" t="s">
        <v>306</v>
      </c>
      <c r="D359" s="7" t="s">
        <v>317</v>
      </c>
      <c r="E359" s="7" t="s">
        <v>272</v>
      </c>
      <c r="F359" s="27">
        <v>100</v>
      </c>
      <c r="G359" s="27">
        <v>100</v>
      </c>
      <c r="H359" s="27">
        <v>100</v>
      </c>
    </row>
    <row r="360" spans="1:8" ht="38.25" hidden="1">
      <c r="A360" s="6" t="s">
        <v>318</v>
      </c>
      <c r="B360" s="7" t="s">
        <v>268</v>
      </c>
      <c r="C360" s="7" t="s">
        <v>306</v>
      </c>
      <c r="D360" s="7" t="s">
        <v>319</v>
      </c>
      <c r="E360" s="7"/>
      <c r="F360" s="27">
        <f>F361</f>
        <v>77279.5</v>
      </c>
      <c r="G360" s="27">
        <f t="shared" ref="G360:H360" si="174">G361</f>
        <v>77279.5</v>
      </c>
      <c r="H360" s="27">
        <f t="shared" si="174"/>
        <v>77279.5</v>
      </c>
    </row>
    <row r="361" spans="1:8" hidden="1">
      <c r="A361" s="6" t="s">
        <v>271</v>
      </c>
      <c r="B361" s="7" t="s">
        <v>268</v>
      </c>
      <c r="C361" s="7" t="s">
        <v>306</v>
      </c>
      <c r="D361" s="7" t="s">
        <v>319</v>
      </c>
      <c r="E361" s="7" t="s">
        <v>272</v>
      </c>
      <c r="F361" s="27">
        <v>77279.5</v>
      </c>
      <c r="G361" s="27">
        <v>77279.5</v>
      </c>
      <c r="H361" s="27">
        <v>77279.5</v>
      </c>
    </row>
    <row r="362" spans="1:8" ht="38.25" hidden="1">
      <c r="A362" s="6" t="s">
        <v>320</v>
      </c>
      <c r="B362" s="7" t="s">
        <v>268</v>
      </c>
      <c r="C362" s="7" t="s">
        <v>306</v>
      </c>
      <c r="D362" s="7" t="s">
        <v>321</v>
      </c>
      <c r="E362" s="7"/>
      <c r="F362" s="27">
        <f>F363</f>
        <v>7131.7</v>
      </c>
      <c r="G362" s="27">
        <f t="shared" ref="G362:H362" si="175">G363</f>
        <v>7131.7</v>
      </c>
      <c r="H362" s="27">
        <f t="shared" si="175"/>
        <v>7131.7</v>
      </c>
    </row>
    <row r="363" spans="1:8" hidden="1">
      <c r="A363" s="6" t="s">
        <v>271</v>
      </c>
      <c r="B363" s="7" t="s">
        <v>268</v>
      </c>
      <c r="C363" s="7" t="s">
        <v>306</v>
      </c>
      <c r="D363" s="7" t="s">
        <v>321</v>
      </c>
      <c r="E363" s="7" t="s">
        <v>272</v>
      </c>
      <c r="F363" s="27">
        <v>7131.7</v>
      </c>
      <c r="G363" s="27">
        <v>7131.7</v>
      </c>
      <c r="H363" s="27">
        <v>7131.7</v>
      </c>
    </row>
    <row r="364" spans="1:8" ht="25.5" hidden="1">
      <c r="A364" s="6" t="s">
        <v>27</v>
      </c>
      <c r="B364" s="7" t="s">
        <v>268</v>
      </c>
      <c r="C364" s="7" t="s">
        <v>306</v>
      </c>
      <c r="D364" s="7" t="s">
        <v>322</v>
      </c>
      <c r="E364" s="7"/>
      <c r="F364" s="27">
        <f>F365</f>
        <v>626.1</v>
      </c>
      <c r="G364" s="27">
        <f t="shared" ref="G364:H364" si="176">G365</f>
        <v>626.1</v>
      </c>
      <c r="H364" s="27">
        <f t="shared" si="176"/>
        <v>626.1</v>
      </c>
    </row>
    <row r="365" spans="1:8" hidden="1">
      <c r="A365" s="6" t="s">
        <v>271</v>
      </c>
      <c r="B365" s="7" t="s">
        <v>268</v>
      </c>
      <c r="C365" s="7" t="s">
        <v>306</v>
      </c>
      <c r="D365" s="7" t="s">
        <v>322</v>
      </c>
      <c r="E365" s="7" t="s">
        <v>272</v>
      </c>
      <c r="F365" s="27">
        <v>626.1</v>
      </c>
      <c r="G365" s="27">
        <v>626.1</v>
      </c>
      <c r="H365" s="27">
        <v>626.1</v>
      </c>
    </row>
    <row r="366" spans="1:8" hidden="1">
      <c r="A366" s="6" t="s">
        <v>323</v>
      </c>
      <c r="B366" s="7" t="s">
        <v>268</v>
      </c>
      <c r="C366" s="7" t="s">
        <v>306</v>
      </c>
      <c r="D366" s="7" t="s">
        <v>324</v>
      </c>
      <c r="E366" s="7"/>
      <c r="F366" s="27">
        <f>F367</f>
        <v>1300</v>
      </c>
      <c r="G366" s="27">
        <f t="shared" ref="G366:H366" si="177">G367</f>
        <v>1300</v>
      </c>
      <c r="H366" s="27">
        <f t="shared" si="177"/>
        <v>1300</v>
      </c>
    </row>
    <row r="367" spans="1:8" hidden="1">
      <c r="A367" s="6" t="s">
        <v>316</v>
      </c>
      <c r="B367" s="7" t="s">
        <v>268</v>
      </c>
      <c r="C367" s="7" t="s">
        <v>306</v>
      </c>
      <c r="D367" s="7" t="s">
        <v>325</v>
      </c>
      <c r="E367" s="7"/>
      <c r="F367" s="27">
        <f>F368+F369</f>
        <v>1300</v>
      </c>
      <c r="G367" s="27">
        <f t="shared" ref="G367:H367" si="178">G368+G369</f>
        <v>1300</v>
      </c>
      <c r="H367" s="27">
        <f t="shared" si="178"/>
        <v>1300</v>
      </c>
    </row>
    <row r="368" spans="1:8" ht="38.25" hidden="1">
      <c r="A368" s="6" t="s">
        <v>23</v>
      </c>
      <c r="B368" s="7" t="s">
        <v>268</v>
      </c>
      <c r="C368" s="7" t="s">
        <v>306</v>
      </c>
      <c r="D368" s="7" t="s">
        <v>325</v>
      </c>
      <c r="E368" s="7" t="s">
        <v>24</v>
      </c>
      <c r="F368" s="27">
        <v>400</v>
      </c>
      <c r="G368" s="27">
        <v>400</v>
      </c>
      <c r="H368" s="27">
        <v>400</v>
      </c>
    </row>
    <row r="369" spans="1:8" hidden="1">
      <c r="A369" s="6" t="s">
        <v>271</v>
      </c>
      <c r="B369" s="7" t="s">
        <v>268</v>
      </c>
      <c r="C369" s="7" t="s">
        <v>306</v>
      </c>
      <c r="D369" s="7" t="s">
        <v>325</v>
      </c>
      <c r="E369" s="7" t="s">
        <v>272</v>
      </c>
      <c r="F369" s="27">
        <v>900</v>
      </c>
      <c r="G369" s="27">
        <v>900</v>
      </c>
      <c r="H369" s="27">
        <v>900</v>
      </c>
    </row>
    <row r="370" spans="1:8" ht="25.5">
      <c r="A370" s="6" t="s">
        <v>326</v>
      </c>
      <c r="B370" s="7" t="s">
        <v>268</v>
      </c>
      <c r="C370" s="7" t="s">
        <v>327</v>
      </c>
      <c r="D370" s="7"/>
      <c r="E370" s="7"/>
      <c r="F370" s="27">
        <f>F371+F384</f>
        <v>16729.099999999999</v>
      </c>
      <c r="G370" s="27">
        <f t="shared" ref="G370:H370" si="179">G371+G384</f>
        <v>16729.099999999999</v>
      </c>
      <c r="H370" s="27">
        <f t="shared" si="179"/>
        <v>16729.100000000002</v>
      </c>
    </row>
    <row r="371" spans="1:8">
      <c r="A371" s="6" t="s">
        <v>307</v>
      </c>
      <c r="B371" s="7" t="s">
        <v>268</v>
      </c>
      <c r="C371" s="7" t="s">
        <v>327</v>
      </c>
      <c r="D371" s="7" t="s">
        <v>308</v>
      </c>
      <c r="E371" s="7"/>
      <c r="F371" s="27">
        <f>F372+F375</f>
        <v>16709.099999999999</v>
      </c>
      <c r="G371" s="27">
        <f t="shared" ref="G371:H371" si="180">G372+G375</f>
        <v>16709.099999999999</v>
      </c>
      <c r="H371" s="27">
        <f t="shared" si="180"/>
        <v>16709.100000000002</v>
      </c>
    </row>
    <row r="372" spans="1:8" ht="25.5" hidden="1">
      <c r="A372" s="6" t="s">
        <v>328</v>
      </c>
      <c r="B372" s="7" t="s">
        <v>268</v>
      </c>
      <c r="C372" s="7" t="s">
        <v>327</v>
      </c>
      <c r="D372" s="7" t="s">
        <v>329</v>
      </c>
      <c r="E372" s="7"/>
      <c r="F372" s="27">
        <f>F373</f>
        <v>50</v>
      </c>
      <c r="G372" s="27">
        <f t="shared" ref="G372:H373" si="181">G373</f>
        <v>50</v>
      </c>
      <c r="H372" s="27">
        <f t="shared" si="181"/>
        <v>50</v>
      </c>
    </row>
    <row r="373" spans="1:8" ht="38.25" hidden="1">
      <c r="A373" s="6" t="s">
        <v>330</v>
      </c>
      <c r="B373" s="7" t="s">
        <v>268</v>
      </c>
      <c r="C373" s="7" t="s">
        <v>327</v>
      </c>
      <c r="D373" s="7" t="s">
        <v>331</v>
      </c>
      <c r="E373" s="7"/>
      <c r="F373" s="27">
        <f>F374</f>
        <v>50</v>
      </c>
      <c r="G373" s="27">
        <f t="shared" si="181"/>
        <v>50</v>
      </c>
      <c r="H373" s="27">
        <f t="shared" si="181"/>
        <v>50</v>
      </c>
    </row>
    <row r="374" spans="1:8" ht="38.25" hidden="1">
      <c r="A374" s="6" t="s">
        <v>23</v>
      </c>
      <c r="B374" s="7" t="s">
        <v>268</v>
      </c>
      <c r="C374" s="7" t="s">
        <v>327</v>
      </c>
      <c r="D374" s="7" t="s">
        <v>331</v>
      </c>
      <c r="E374" s="7" t="s">
        <v>24</v>
      </c>
      <c r="F374" s="27">
        <v>50</v>
      </c>
      <c r="G374" s="27">
        <v>50</v>
      </c>
      <c r="H374" s="27">
        <v>50</v>
      </c>
    </row>
    <row r="375" spans="1:8" ht="25.5">
      <c r="A375" s="6" t="s">
        <v>249</v>
      </c>
      <c r="B375" s="7" t="s">
        <v>268</v>
      </c>
      <c r="C375" s="7" t="s">
        <v>327</v>
      </c>
      <c r="D375" s="7" t="s">
        <v>332</v>
      </c>
      <c r="E375" s="7"/>
      <c r="F375" s="27">
        <f>F376+F379+F382</f>
        <v>16659.099999999999</v>
      </c>
      <c r="G375" s="27">
        <f t="shared" ref="G375:H375" si="182">G376+G379+G382</f>
        <v>16659.099999999999</v>
      </c>
      <c r="H375" s="27">
        <f t="shared" si="182"/>
        <v>16659.100000000002</v>
      </c>
    </row>
    <row r="376" spans="1:8" hidden="1">
      <c r="A376" s="6" t="s">
        <v>21</v>
      </c>
      <c r="B376" s="7" t="s">
        <v>268</v>
      </c>
      <c r="C376" s="7" t="s">
        <v>327</v>
      </c>
      <c r="D376" s="7" t="s">
        <v>333</v>
      </c>
      <c r="E376" s="7"/>
      <c r="F376" s="27">
        <f>F377+F378</f>
        <v>5324.6</v>
      </c>
      <c r="G376" s="27">
        <f t="shared" ref="G376:H376" si="183">G377+G378</f>
        <v>5324.6</v>
      </c>
      <c r="H376" s="27">
        <f t="shared" si="183"/>
        <v>5324.6</v>
      </c>
    </row>
    <row r="377" spans="1:8" ht="25.5" hidden="1">
      <c r="A377" s="6" t="s">
        <v>17</v>
      </c>
      <c r="B377" s="7" t="s">
        <v>268</v>
      </c>
      <c r="C377" s="7" t="s">
        <v>327</v>
      </c>
      <c r="D377" s="7" t="s">
        <v>333</v>
      </c>
      <c r="E377" s="7" t="s">
        <v>18</v>
      </c>
      <c r="F377" s="27">
        <v>5169.6000000000004</v>
      </c>
      <c r="G377" s="27">
        <v>5169.6000000000004</v>
      </c>
      <c r="H377" s="27">
        <v>5169.6000000000004</v>
      </c>
    </row>
    <row r="378" spans="1:8" ht="38.25" hidden="1">
      <c r="A378" s="6" t="s">
        <v>23</v>
      </c>
      <c r="B378" s="7" t="s">
        <v>268</v>
      </c>
      <c r="C378" s="7" t="s">
        <v>327</v>
      </c>
      <c r="D378" s="7" t="s">
        <v>333</v>
      </c>
      <c r="E378" s="7" t="s">
        <v>24</v>
      </c>
      <c r="F378" s="27">
        <v>155</v>
      </c>
      <c r="G378" s="27">
        <v>155</v>
      </c>
      <c r="H378" s="27">
        <v>155</v>
      </c>
    </row>
    <row r="379" spans="1:8" ht="38.25">
      <c r="A379" s="6" t="s">
        <v>334</v>
      </c>
      <c r="B379" s="7" t="s">
        <v>268</v>
      </c>
      <c r="C379" s="7" t="s">
        <v>327</v>
      </c>
      <c r="D379" s="7" t="s">
        <v>335</v>
      </c>
      <c r="E379" s="7"/>
      <c r="F379" s="27">
        <f>F380+F381</f>
        <v>11294.5</v>
      </c>
      <c r="G379" s="27">
        <f t="shared" ref="G379:H379" si="184">G380+G381</f>
        <v>11294.5</v>
      </c>
      <c r="H379" s="27">
        <f t="shared" si="184"/>
        <v>11304.3</v>
      </c>
    </row>
    <row r="380" spans="1:8" ht="25.5" hidden="1">
      <c r="A380" s="6" t="s">
        <v>336</v>
      </c>
      <c r="B380" s="7" t="s">
        <v>268</v>
      </c>
      <c r="C380" s="7" t="s">
        <v>327</v>
      </c>
      <c r="D380" s="7" t="s">
        <v>335</v>
      </c>
      <c r="E380" s="7" t="s">
        <v>337</v>
      </c>
      <c r="F380" s="27">
        <v>11030.9</v>
      </c>
      <c r="G380" s="27">
        <v>11030.9</v>
      </c>
      <c r="H380" s="27">
        <v>11030.9</v>
      </c>
    </row>
    <row r="381" spans="1:8" ht="38.25">
      <c r="A381" s="6" t="s">
        <v>23</v>
      </c>
      <c r="B381" s="7" t="s">
        <v>268</v>
      </c>
      <c r="C381" s="7" t="s">
        <v>327</v>
      </c>
      <c r="D381" s="7" t="s">
        <v>335</v>
      </c>
      <c r="E381" s="7" t="s">
        <v>24</v>
      </c>
      <c r="F381" s="27">
        <v>263.60000000000002</v>
      </c>
      <c r="G381" s="27">
        <v>263.60000000000002</v>
      </c>
      <c r="H381" s="55">
        <v>273.39999999999998</v>
      </c>
    </row>
    <row r="382" spans="1:8" ht="38.25">
      <c r="A382" s="6" t="s">
        <v>338</v>
      </c>
      <c r="B382" s="7" t="s">
        <v>268</v>
      </c>
      <c r="C382" s="7" t="s">
        <v>327</v>
      </c>
      <c r="D382" s="7" t="s">
        <v>339</v>
      </c>
      <c r="E382" s="7"/>
      <c r="F382" s="27">
        <f>F383</f>
        <v>40</v>
      </c>
      <c r="G382" s="27">
        <f t="shared" ref="G382:H382" si="185">G383</f>
        <v>40</v>
      </c>
      <c r="H382" s="27">
        <f t="shared" si="185"/>
        <v>30.2</v>
      </c>
    </row>
    <row r="383" spans="1:8" ht="38.25">
      <c r="A383" s="6" t="s">
        <v>23</v>
      </c>
      <c r="B383" s="7" t="s">
        <v>268</v>
      </c>
      <c r="C383" s="7" t="s">
        <v>327</v>
      </c>
      <c r="D383" s="7" t="s">
        <v>339</v>
      </c>
      <c r="E383" s="7" t="s">
        <v>24</v>
      </c>
      <c r="F383" s="27">
        <v>40</v>
      </c>
      <c r="G383" s="27">
        <v>40</v>
      </c>
      <c r="H383" s="27">
        <v>30.2</v>
      </c>
    </row>
    <row r="384" spans="1:8" ht="25.5" hidden="1">
      <c r="A384" s="6" t="s">
        <v>61</v>
      </c>
      <c r="B384" s="7" t="s">
        <v>268</v>
      </c>
      <c r="C384" s="7" t="s">
        <v>327</v>
      </c>
      <c r="D384" s="7" t="s">
        <v>62</v>
      </c>
      <c r="E384" s="7"/>
      <c r="F384" s="27">
        <f>F385</f>
        <v>20</v>
      </c>
      <c r="G384" s="27">
        <f t="shared" ref="G384:H384" si="186">G385</f>
        <v>20</v>
      </c>
      <c r="H384" s="27">
        <f t="shared" si="186"/>
        <v>20</v>
      </c>
    </row>
    <row r="385" spans="1:8" ht="25.5" hidden="1">
      <c r="A385" s="6" t="s">
        <v>63</v>
      </c>
      <c r="B385" s="7" t="s">
        <v>268</v>
      </c>
      <c r="C385" s="7" t="s">
        <v>327</v>
      </c>
      <c r="D385" s="7" t="s">
        <v>64</v>
      </c>
      <c r="E385" s="7"/>
      <c r="F385" s="27">
        <f>F386+F388</f>
        <v>20</v>
      </c>
      <c r="G385" s="27">
        <f t="shared" ref="G385:H385" si="187">G386+G388</f>
        <v>20</v>
      </c>
      <c r="H385" s="27">
        <f t="shared" si="187"/>
        <v>20</v>
      </c>
    </row>
    <row r="386" spans="1:8" ht="51" hidden="1">
      <c r="A386" s="6" t="s">
        <v>340</v>
      </c>
      <c r="B386" s="7" t="s">
        <v>268</v>
      </c>
      <c r="C386" s="7" t="s">
        <v>327</v>
      </c>
      <c r="D386" s="7" t="s">
        <v>341</v>
      </c>
      <c r="E386" s="7"/>
      <c r="F386" s="27">
        <f>F387</f>
        <v>17</v>
      </c>
      <c r="G386" s="27">
        <f t="shared" ref="G386:H386" si="188">G387</f>
        <v>17</v>
      </c>
      <c r="H386" s="27">
        <f t="shared" si="188"/>
        <v>17</v>
      </c>
    </row>
    <row r="387" spans="1:8" ht="38.25" hidden="1">
      <c r="A387" s="6" t="s">
        <v>23</v>
      </c>
      <c r="B387" s="7" t="s">
        <v>268</v>
      </c>
      <c r="C387" s="7" t="s">
        <v>327</v>
      </c>
      <c r="D387" s="7" t="s">
        <v>341</v>
      </c>
      <c r="E387" s="7" t="s">
        <v>24</v>
      </c>
      <c r="F387" s="27">
        <v>17</v>
      </c>
      <c r="G387" s="27">
        <v>17</v>
      </c>
      <c r="H387" s="27">
        <v>17</v>
      </c>
    </row>
    <row r="388" spans="1:8" ht="25.5" hidden="1">
      <c r="A388" s="6" t="s">
        <v>65</v>
      </c>
      <c r="B388" s="7" t="s">
        <v>268</v>
      </c>
      <c r="C388" s="7" t="s">
        <v>327</v>
      </c>
      <c r="D388" s="7" t="s">
        <v>66</v>
      </c>
      <c r="E388" s="7"/>
      <c r="F388" s="27">
        <f>F389</f>
        <v>3</v>
      </c>
      <c r="G388" s="27">
        <f t="shared" ref="G388:H388" si="189">G389</f>
        <v>3</v>
      </c>
      <c r="H388" s="27">
        <f t="shared" si="189"/>
        <v>3</v>
      </c>
    </row>
    <row r="389" spans="1:8" ht="38.25" hidden="1">
      <c r="A389" s="6" t="s">
        <v>23</v>
      </c>
      <c r="B389" s="7" t="s">
        <v>268</v>
      </c>
      <c r="C389" s="7" t="s">
        <v>327</v>
      </c>
      <c r="D389" s="7" t="s">
        <v>66</v>
      </c>
      <c r="E389" s="7" t="s">
        <v>24</v>
      </c>
      <c r="F389" s="27">
        <v>3</v>
      </c>
      <c r="G389" s="27">
        <v>3</v>
      </c>
      <c r="H389" s="27">
        <v>3</v>
      </c>
    </row>
    <row r="390" spans="1:8" hidden="1">
      <c r="A390" s="6" t="s">
        <v>107</v>
      </c>
      <c r="B390" s="7" t="s">
        <v>268</v>
      </c>
      <c r="C390" s="7" t="s">
        <v>108</v>
      </c>
      <c r="D390" s="7"/>
      <c r="E390" s="7"/>
      <c r="F390" s="27">
        <f>F391</f>
        <v>764</v>
      </c>
      <c r="G390" s="27">
        <f t="shared" ref="G390:H394" si="190">G391</f>
        <v>764</v>
      </c>
      <c r="H390" s="27">
        <f t="shared" si="190"/>
        <v>764</v>
      </c>
    </row>
    <row r="391" spans="1:8" ht="25.5" hidden="1">
      <c r="A391" s="6" t="s">
        <v>342</v>
      </c>
      <c r="B391" s="7" t="s">
        <v>268</v>
      </c>
      <c r="C391" s="7" t="s">
        <v>343</v>
      </c>
      <c r="D391" s="7"/>
      <c r="E391" s="7"/>
      <c r="F391" s="27">
        <f>F392</f>
        <v>764</v>
      </c>
      <c r="G391" s="27">
        <f t="shared" si="190"/>
        <v>764</v>
      </c>
      <c r="H391" s="27">
        <f t="shared" si="190"/>
        <v>764</v>
      </c>
    </row>
    <row r="392" spans="1:8" ht="76.5" hidden="1">
      <c r="A392" s="6" t="s">
        <v>344</v>
      </c>
      <c r="B392" s="7" t="s">
        <v>268</v>
      </c>
      <c r="C392" s="7" t="s">
        <v>343</v>
      </c>
      <c r="D392" s="7" t="s">
        <v>345</v>
      </c>
      <c r="E392" s="7"/>
      <c r="F392" s="27">
        <f>F393</f>
        <v>764</v>
      </c>
      <c r="G392" s="27">
        <f t="shared" si="190"/>
        <v>764</v>
      </c>
      <c r="H392" s="27">
        <f t="shared" si="190"/>
        <v>764</v>
      </c>
    </row>
    <row r="393" spans="1:8" ht="63.75" hidden="1">
      <c r="A393" s="6" t="s">
        <v>346</v>
      </c>
      <c r="B393" s="7" t="s">
        <v>268</v>
      </c>
      <c r="C393" s="7" t="s">
        <v>343</v>
      </c>
      <c r="D393" s="7" t="s">
        <v>347</v>
      </c>
      <c r="E393" s="7"/>
      <c r="F393" s="27">
        <f>F394</f>
        <v>764</v>
      </c>
      <c r="G393" s="27">
        <f t="shared" si="190"/>
        <v>764</v>
      </c>
      <c r="H393" s="27">
        <f t="shared" si="190"/>
        <v>764</v>
      </c>
    </row>
    <row r="394" spans="1:8" ht="51" hidden="1">
      <c r="A394" s="6" t="s">
        <v>348</v>
      </c>
      <c r="B394" s="7" t="s">
        <v>268</v>
      </c>
      <c r="C394" s="7" t="s">
        <v>343</v>
      </c>
      <c r="D394" s="7" t="s">
        <v>349</v>
      </c>
      <c r="E394" s="7"/>
      <c r="F394" s="27">
        <f>F395</f>
        <v>764</v>
      </c>
      <c r="G394" s="27">
        <f t="shared" si="190"/>
        <v>764</v>
      </c>
      <c r="H394" s="27">
        <f t="shared" si="190"/>
        <v>764</v>
      </c>
    </row>
    <row r="395" spans="1:8" ht="51" hidden="1">
      <c r="A395" s="6" t="s">
        <v>350</v>
      </c>
      <c r="B395" s="7" t="s">
        <v>268</v>
      </c>
      <c r="C395" s="7" t="s">
        <v>343</v>
      </c>
      <c r="D395" s="7" t="s">
        <v>349</v>
      </c>
      <c r="E395" s="7" t="s">
        <v>351</v>
      </c>
      <c r="F395" s="28">
        <v>764</v>
      </c>
      <c r="G395" s="28">
        <v>764</v>
      </c>
      <c r="H395" s="28">
        <v>764</v>
      </c>
    </row>
    <row r="396" spans="1:8" hidden="1">
      <c r="A396" s="6" t="s">
        <v>352</v>
      </c>
      <c r="B396" s="7" t="s">
        <v>268</v>
      </c>
      <c r="C396" s="7" t="s">
        <v>353</v>
      </c>
      <c r="D396" s="7"/>
      <c r="E396" s="7"/>
      <c r="F396" s="24">
        <f>F397</f>
        <v>68770.7</v>
      </c>
      <c r="G396" s="24">
        <f t="shared" ref="G396:H398" si="191">G397</f>
        <v>68770.7</v>
      </c>
      <c r="H396" s="24">
        <f t="shared" si="191"/>
        <v>68770.7</v>
      </c>
    </row>
    <row r="397" spans="1:8" hidden="1">
      <c r="A397" s="6" t="s">
        <v>354</v>
      </c>
      <c r="B397" s="7" t="s">
        <v>268</v>
      </c>
      <c r="C397" s="7" t="s">
        <v>355</v>
      </c>
      <c r="D397" s="7"/>
      <c r="E397" s="7"/>
      <c r="F397" s="24">
        <f>F398</f>
        <v>68770.7</v>
      </c>
      <c r="G397" s="24">
        <f t="shared" si="191"/>
        <v>68770.7</v>
      </c>
      <c r="H397" s="24">
        <f t="shared" si="191"/>
        <v>68770.7</v>
      </c>
    </row>
    <row r="398" spans="1:8" ht="38.25" hidden="1">
      <c r="A398" s="6" t="s">
        <v>356</v>
      </c>
      <c r="B398" s="7" t="s">
        <v>268</v>
      </c>
      <c r="C398" s="7" t="s">
        <v>355</v>
      </c>
      <c r="D398" s="7" t="s">
        <v>357</v>
      </c>
      <c r="E398" s="7"/>
      <c r="F398" s="27">
        <f>F399</f>
        <v>68770.7</v>
      </c>
      <c r="G398" s="27">
        <f t="shared" si="191"/>
        <v>68770.7</v>
      </c>
      <c r="H398" s="27">
        <f t="shared" si="191"/>
        <v>68770.7</v>
      </c>
    </row>
    <row r="399" spans="1:8" ht="25.5" hidden="1">
      <c r="A399" s="6" t="s">
        <v>358</v>
      </c>
      <c r="B399" s="7" t="s">
        <v>268</v>
      </c>
      <c r="C399" s="7" t="s">
        <v>355</v>
      </c>
      <c r="D399" s="7" t="s">
        <v>359</v>
      </c>
      <c r="E399" s="7"/>
      <c r="F399" s="24">
        <f>F400+F403+F405+F407+F409+F411+F413</f>
        <v>68770.7</v>
      </c>
      <c r="G399" s="24">
        <f t="shared" ref="G399:H399" si="192">G400+G403+G405+G407+G409+G411+G413</f>
        <v>68770.7</v>
      </c>
      <c r="H399" s="24">
        <f t="shared" si="192"/>
        <v>68770.7</v>
      </c>
    </row>
    <row r="400" spans="1:8" ht="38.25" hidden="1">
      <c r="A400" s="6" t="s">
        <v>360</v>
      </c>
      <c r="B400" s="7" t="s">
        <v>268</v>
      </c>
      <c r="C400" s="7" t="s">
        <v>355</v>
      </c>
      <c r="D400" s="7" t="s">
        <v>361</v>
      </c>
      <c r="E400" s="7"/>
      <c r="F400" s="24">
        <f>F401+F402</f>
        <v>700</v>
      </c>
      <c r="G400" s="24">
        <f t="shared" ref="G400:H400" si="193">G401+G402</f>
        <v>700</v>
      </c>
      <c r="H400" s="24">
        <f t="shared" si="193"/>
        <v>700</v>
      </c>
    </row>
    <row r="401" spans="1:8" ht="38.25" hidden="1">
      <c r="A401" s="6" t="s">
        <v>23</v>
      </c>
      <c r="B401" s="7" t="s">
        <v>268</v>
      </c>
      <c r="C401" s="7" t="s">
        <v>355</v>
      </c>
      <c r="D401" s="7" t="s">
        <v>361</v>
      </c>
      <c r="E401" s="7" t="s">
        <v>24</v>
      </c>
      <c r="F401" s="24">
        <v>200</v>
      </c>
      <c r="G401" s="24">
        <v>200</v>
      </c>
      <c r="H401" s="24">
        <v>200</v>
      </c>
    </row>
    <row r="402" spans="1:8" hidden="1">
      <c r="A402" s="6" t="s">
        <v>271</v>
      </c>
      <c r="B402" s="7" t="s">
        <v>268</v>
      </c>
      <c r="C402" s="7" t="s">
        <v>355</v>
      </c>
      <c r="D402" s="7" t="s">
        <v>361</v>
      </c>
      <c r="E402" s="7" t="s">
        <v>272</v>
      </c>
      <c r="F402" s="24">
        <v>500</v>
      </c>
      <c r="G402" s="24">
        <v>500</v>
      </c>
      <c r="H402" s="24">
        <v>500</v>
      </c>
    </row>
    <row r="403" spans="1:8" ht="25.5" hidden="1">
      <c r="A403" s="6" t="s">
        <v>362</v>
      </c>
      <c r="B403" s="7" t="s">
        <v>268</v>
      </c>
      <c r="C403" s="7" t="s">
        <v>355</v>
      </c>
      <c r="D403" s="7" t="s">
        <v>363</v>
      </c>
      <c r="E403" s="7"/>
      <c r="F403" s="24">
        <f>F404</f>
        <v>170</v>
      </c>
      <c r="G403" s="24">
        <f t="shared" ref="G403:H403" si="194">G404</f>
        <v>170</v>
      </c>
      <c r="H403" s="24">
        <f t="shared" si="194"/>
        <v>170</v>
      </c>
    </row>
    <row r="404" spans="1:8" hidden="1">
      <c r="A404" s="6" t="s">
        <v>271</v>
      </c>
      <c r="B404" s="7" t="s">
        <v>268</v>
      </c>
      <c r="C404" s="7" t="s">
        <v>355</v>
      </c>
      <c r="D404" s="7" t="s">
        <v>363</v>
      </c>
      <c r="E404" s="7" t="s">
        <v>272</v>
      </c>
      <c r="F404" s="24">
        <v>170</v>
      </c>
      <c r="G404" s="24">
        <v>170</v>
      </c>
      <c r="H404" s="24">
        <v>170</v>
      </c>
    </row>
    <row r="405" spans="1:8" ht="38.25" hidden="1">
      <c r="A405" s="6" t="s">
        <v>364</v>
      </c>
      <c r="B405" s="7" t="s">
        <v>268</v>
      </c>
      <c r="C405" s="7" t="s">
        <v>355</v>
      </c>
      <c r="D405" s="7" t="s">
        <v>365</v>
      </c>
      <c r="E405" s="7"/>
      <c r="F405" s="26">
        <f>F406</f>
        <v>6037</v>
      </c>
      <c r="G405" s="26">
        <f t="shared" ref="G405:H405" si="195">G406</f>
        <v>6037</v>
      </c>
      <c r="H405" s="26">
        <f t="shared" si="195"/>
        <v>6037</v>
      </c>
    </row>
    <row r="406" spans="1:8" hidden="1">
      <c r="A406" s="6" t="s">
        <v>271</v>
      </c>
      <c r="B406" s="7" t="s">
        <v>268</v>
      </c>
      <c r="C406" s="7" t="s">
        <v>355</v>
      </c>
      <c r="D406" s="7" t="s">
        <v>365</v>
      </c>
      <c r="E406" s="7" t="s">
        <v>272</v>
      </c>
      <c r="F406" s="27">
        <v>6037</v>
      </c>
      <c r="G406" s="27">
        <v>6037</v>
      </c>
      <c r="H406" s="27">
        <v>6037</v>
      </c>
    </row>
    <row r="407" spans="1:8" ht="25.5" hidden="1">
      <c r="A407" s="6" t="s">
        <v>366</v>
      </c>
      <c r="B407" s="7" t="s">
        <v>268</v>
      </c>
      <c r="C407" s="7" t="s">
        <v>355</v>
      </c>
      <c r="D407" s="7" t="s">
        <v>367</v>
      </c>
      <c r="E407" s="7"/>
      <c r="F407" s="27">
        <f>F408</f>
        <v>1900</v>
      </c>
      <c r="G407" s="27">
        <f t="shared" ref="G407:H407" si="196">G408</f>
        <v>1900</v>
      </c>
      <c r="H407" s="27">
        <f t="shared" si="196"/>
        <v>1900</v>
      </c>
    </row>
    <row r="408" spans="1:8" hidden="1">
      <c r="A408" s="6" t="s">
        <v>271</v>
      </c>
      <c r="B408" s="7" t="s">
        <v>268</v>
      </c>
      <c r="C408" s="7" t="s">
        <v>355</v>
      </c>
      <c r="D408" s="7" t="s">
        <v>367</v>
      </c>
      <c r="E408" s="7" t="s">
        <v>272</v>
      </c>
      <c r="F408" s="29">
        <v>1900</v>
      </c>
      <c r="G408" s="29">
        <v>1900</v>
      </c>
      <c r="H408" s="29">
        <v>1900</v>
      </c>
    </row>
    <row r="409" spans="1:8" ht="25.5" hidden="1">
      <c r="A409" s="32" t="s">
        <v>503</v>
      </c>
      <c r="B409" s="35" t="s">
        <v>268</v>
      </c>
      <c r="C409" s="35" t="s">
        <v>355</v>
      </c>
      <c r="D409" s="35" t="s">
        <v>509</v>
      </c>
      <c r="E409" s="35"/>
      <c r="F409" s="28">
        <f>F410</f>
        <v>2000</v>
      </c>
      <c r="G409" s="28">
        <f t="shared" ref="G409:H409" si="197">G410</f>
        <v>2000</v>
      </c>
      <c r="H409" s="28">
        <f t="shared" si="197"/>
        <v>2000</v>
      </c>
    </row>
    <row r="410" spans="1:8" hidden="1">
      <c r="A410" s="32" t="s">
        <v>271</v>
      </c>
      <c r="B410" s="35" t="s">
        <v>268</v>
      </c>
      <c r="C410" s="35" t="s">
        <v>355</v>
      </c>
      <c r="D410" s="35" t="s">
        <v>509</v>
      </c>
      <c r="E410" s="35" t="s">
        <v>272</v>
      </c>
      <c r="F410" s="42">
        <v>2000</v>
      </c>
      <c r="G410" s="42">
        <v>2000</v>
      </c>
      <c r="H410" s="42">
        <v>2000</v>
      </c>
    </row>
    <row r="411" spans="1:8" ht="25.5" hidden="1">
      <c r="A411" s="6" t="s">
        <v>368</v>
      </c>
      <c r="B411" s="7" t="s">
        <v>268</v>
      </c>
      <c r="C411" s="7" t="s">
        <v>355</v>
      </c>
      <c r="D411" s="7" t="s">
        <v>369</v>
      </c>
      <c r="E411" s="7"/>
      <c r="F411" s="27">
        <f>F412</f>
        <v>56138.9</v>
      </c>
      <c r="G411" s="27">
        <f t="shared" ref="G411:H411" si="198">G412</f>
        <v>56138.9</v>
      </c>
      <c r="H411" s="27">
        <f t="shared" si="198"/>
        <v>56138.9</v>
      </c>
    </row>
    <row r="412" spans="1:8" hidden="1">
      <c r="A412" s="6" t="s">
        <v>271</v>
      </c>
      <c r="B412" s="7" t="s">
        <v>268</v>
      </c>
      <c r="C412" s="7" t="s">
        <v>355</v>
      </c>
      <c r="D412" s="7" t="s">
        <v>369</v>
      </c>
      <c r="E412" s="7" t="s">
        <v>272</v>
      </c>
      <c r="F412" s="27">
        <v>56138.9</v>
      </c>
      <c r="G412" s="27">
        <v>56138.9</v>
      </c>
      <c r="H412" s="27">
        <v>56138.9</v>
      </c>
    </row>
    <row r="413" spans="1:8" ht="25.5" hidden="1">
      <c r="A413" s="6" t="s">
        <v>27</v>
      </c>
      <c r="B413" s="7" t="s">
        <v>268</v>
      </c>
      <c r="C413" s="7" t="s">
        <v>355</v>
      </c>
      <c r="D413" s="7" t="s">
        <v>370</v>
      </c>
      <c r="E413" s="7"/>
      <c r="F413" s="27">
        <f>F414</f>
        <v>1824.8</v>
      </c>
      <c r="G413" s="27">
        <f t="shared" ref="G413:H413" si="199">G414</f>
        <v>1824.8</v>
      </c>
      <c r="H413" s="27">
        <f t="shared" si="199"/>
        <v>1824.8</v>
      </c>
    </row>
    <row r="414" spans="1:8" hidden="1">
      <c r="A414" s="6" t="s">
        <v>271</v>
      </c>
      <c r="B414" s="7" t="s">
        <v>268</v>
      </c>
      <c r="C414" s="7" t="s">
        <v>355</v>
      </c>
      <c r="D414" s="7" t="s">
        <v>370</v>
      </c>
      <c r="E414" s="7" t="s">
        <v>272</v>
      </c>
      <c r="F414" s="27">
        <v>1824.8</v>
      </c>
      <c r="G414" s="27">
        <v>1824.8</v>
      </c>
      <c r="H414" s="27">
        <v>1824.8</v>
      </c>
    </row>
    <row r="415" spans="1:8" ht="25.5">
      <c r="A415" s="9" t="s">
        <v>371</v>
      </c>
      <c r="B415" s="10" t="s">
        <v>372</v>
      </c>
      <c r="C415" s="10"/>
      <c r="D415" s="10"/>
      <c r="E415" s="10"/>
      <c r="F415" s="37">
        <f>F416</f>
        <v>12745.4</v>
      </c>
      <c r="G415" s="37">
        <f t="shared" ref="G415:H416" si="200">G416</f>
        <v>12745.4</v>
      </c>
      <c r="H415" s="37">
        <f t="shared" si="200"/>
        <v>13885.4</v>
      </c>
    </row>
    <row r="416" spans="1:8">
      <c r="A416" s="6" t="s">
        <v>7</v>
      </c>
      <c r="B416" s="7" t="s">
        <v>372</v>
      </c>
      <c r="C416" s="7" t="s">
        <v>8</v>
      </c>
      <c r="D416" s="7"/>
      <c r="E416" s="7"/>
      <c r="F416" s="38">
        <f>F417</f>
        <v>12745.4</v>
      </c>
      <c r="G416" s="38">
        <f t="shared" si="200"/>
        <v>12745.4</v>
      </c>
      <c r="H416" s="38">
        <f t="shared" si="200"/>
        <v>13885.4</v>
      </c>
    </row>
    <row r="417" spans="1:8">
      <c r="A417" s="6" t="s">
        <v>55</v>
      </c>
      <c r="B417" s="7" t="s">
        <v>372</v>
      </c>
      <c r="C417" s="7" t="s">
        <v>56</v>
      </c>
      <c r="D417" s="7"/>
      <c r="E417" s="7"/>
      <c r="F417" s="38">
        <f>F418+F421+F425</f>
        <v>12745.4</v>
      </c>
      <c r="G417" s="38">
        <f t="shared" ref="G417:H417" si="201">G418+G421+G425</f>
        <v>12745.4</v>
      </c>
      <c r="H417" s="38">
        <f t="shared" si="201"/>
        <v>13885.4</v>
      </c>
    </row>
    <row r="418" spans="1:8" ht="25.5" hidden="1">
      <c r="A418" s="6" t="s">
        <v>204</v>
      </c>
      <c r="B418" s="7" t="s">
        <v>372</v>
      </c>
      <c r="C418" s="7" t="s">
        <v>56</v>
      </c>
      <c r="D418" s="7" t="s">
        <v>205</v>
      </c>
      <c r="E418" s="7"/>
      <c r="F418" s="38">
        <f>F419</f>
        <v>2.6</v>
      </c>
      <c r="G418" s="38">
        <f t="shared" ref="G418:H419" si="202">G419</f>
        <v>2.6</v>
      </c>
      <c r="H418" s="38">
        <f t="shared" si="202"/>
        <v>2.6</v>
      </c>
    </row>
    <row r="419" spans="1:8" ht="63.75" hidden="1">
      <c r="A419" s="6" t="s">
        <v>373</v>
      </c>
      <c r="B419" s="7" t="s">
        <v>372</v>
      </c>
      <c r="C419" s="7" t="s">
        <v>56</v>
      </c>
      <c r="D419" s="7" t="s">
        <v>374</v>
      </c>
      <c r="E419" s="7"/>
      <c r="F419" s="38">
        <f>F420</f>
        <v>2.6</v>
      </c>
      <c r="G419" s="38">
        <f t="shared" si="202"/>
        <v>2.6</v>
      </c>
      <c r="H419" s="38">
        <f t="shared" si="202"/>
        <v>2.6</v>
      </c>
    </row>
    <row r="420" spans="1:8" ht="38.25" hidden="1">
      <c r="A420" s="6" t="s">
        <v>23</v>
      </c>
      <c r="B420" s="7" t="s">
        <v>372</v>
      </c>
      <c r="C420" s="7" t="s">
        <v>56</v>
      </c>
      <c r="D420" s="7" t="s">
        <v>374</v>
      </c>
      <c r="E420" s="7" t="s">
        <v>24</v>
      </c>
      <c r="F420" s="38">
        <v>2.6</v>
      </c>
      <c r="G420" s="38">
        <v>2.6</v>
      </c>
      <c r="H420" s="44">
        <v>2.6</v>
      </c>
    </row>
    <row r="421" spans="1:8" ht="25.5" hidden="1">
      <c r="A421" s="6" t="s">
        <v>61</v>
      </c>
      <c r="B421" s="7" t="s">
        <v>372</v>
      </c>
      <c r="C421" s="7" t="s">
        <v>56</v>
      </c>
      <c r="D421" s="7" t="s">
        <v>62</v>
      </c>
      <c r="E421" s="7"/>
      <c r="F421" s="38">
        <f>F422</f>
        <v>3</v>
      </c>
      <c r="G421" s="38">
        <f t="shared" ref="G421:H423" si="203">G422</f>
        <v>3</v>
      </c>
      <c r="H421" s="38">
        <f t="shared" si="203"/>
        <v>3</v>
      </c>
    </row>
    <row r="422" spans="1:8" ht="25.5" hidden="1">
      <c r="A422" s="6" t="s">
        <v>63</v>
      </c>
      <c r="B422" s="7" t="s">
        <v>372</v>
      </c>
      <c r="C422" s="7" t="s">
        <v>56</v>
      </c>
      <c r="D422" s="7" t="s">
        <v>64</v>
      </c>
      <c r="E422" s="7"/>
      <c r="F422" s="38">
        <f>F423</f>
        <v>3</v>
      </c>
      <c r="G422" s="38">
        <f t="shared" si="203"/>
        <v>3</v>
      </c>
      <c r="H422" s="38">
        <f t="shared" si="203"/>
        <v>3</v>
      </c>
    </row>
    <row r="423" spans="1:8" ht="25.5" hidden="1">
      <c r="A423" s="6" t="s">
        <v>65</v>
      </c>
      <c r="B423" s="7" t="s">
        <v>372</v>
      </c>
      <c r="C423" s="7" t="s">
        <v>56</v>
      </c>
      <c r="D423" s="7" t="s">
        <v>66</v>
      </c>
      <c r="E423" s="7"/>
      <c r="F423" s="38">
        <f>F424</f>
        <v>3</v>
      </c>
      <c r="G423" s="38">
        <f t="shared" si="203"/>
        <v>3</v>
      </c>
      <c r="H423" s="38">
        <f t="shared" si="203"/>
        <v>3</v>
      </c>
    </row>
    <row r="424" spans="1:8" ht="38.25" hidden="1">
      <c r="A424" s="6" t="s">
        <v>23</v>
      </c>
      <c r="B424" s="7" t="s">
        <v>372</v>
      </c>
      <c r="C424" s="7" t="s">
        <v>56</v>
      </c>
      <c r="D424" s="7" t="s">
        <v>66</v>
      </c>
      <c r="E424" s="7" t="s">
        <v>24</v>
      </c>
      <c r="F424" s="38">
        <v>3</v>
      </c>
      <c r="G424" s="38">
        <v>3</v>
      </c>
      <c r="H424" s="44">
        <v>3</v>
      </c>
    </row>
    <row r="425" spans="1:8" ht="25.5">
      <c r="A425" s="6" t="s">
        <v>375</v>
      </c>
      <c r="B425" s="7" t="s">
        <v>372</v>
      </c>
      <c r="C425" s="7" t="s">
        <v>56</v>
      </c>
      <c r="D425" s="7" t="s">
        <v>376</v>
      </c>
      <c r="E425" s="7"/>
      <c r="F425" s="38">
        <f>F428:H428+F431+F433+F435+F437+F439+F441</f>
        <v>12739.8</v>
      </c>
      <c r="G425" s="38">
        <f>G428+G431+G433+G435+G437+G439+G441</f>
        <v>12739.8</v>
      </c>
      <c r="H425" s="38">
        <f>H426+H428+H431+H433+H435+H437+H439+H441</f>
        <v>13879.8</v>
      </c>
    </row>
    <row r="426" spans="1:8" ht="51">
      <c r="A426" s="19" t="s">
        <v>533</v>
      </c>
      <c r="B426" s="20" t="s">
        <v>372</v>
      </c>
      <c r="C426" s="20" t="s">
        <v>56</v>
      </c>
      <c r="D426" s="20" t="s">
        <v>534</v>
      </c>
      <c r="E426" s="20"/>
      <c r="F426" s="38">
        <f>F427</f>
        <v>0</v>
      </c>
      <c r="G426" s="38">
        <v>0</v>
      </c>
      <c r="H426" s="44">
        <f>H427</f>
        <v>1140</v>
      </c>
    </row>
    <row r="427" spans="1:8" ht="38.25">
      <c r="A427" s="19" t="s">
        <v>23</v>
      </c>
      <c r="B427" s="20" t="s">
        <v>372</v>
      </c>
      <c r="C427" s="20" t="s">
        <v>56</v>
      </c>
      <c r="D427" s="20" t="s">
        <v>534</v>
      </c>
      <c r="E427" s="20" t="s">
        <v>24</v>
      </c>
      <c r="F427" s="38">
        <v>0</v>
      </c>
      <c r="G427" s="38">
        <v>0</v>
      </c>
      <c r="H427" s="44">
        <v>1140</v>
      </c>
    </row>
    <row r="428" spans="1:8" ht="17.45" customHeight="1">
      <c r="A428" s="6" t="s">
        <v>377</v>
      </c>
      <c r="B428" s="7" t="s">
        <v>372</v>
      </c>
      <c r="C428" s="7" t="s">
        <v>56</v>
      </c>
      <c r="D428" s="7" t="s">
        <v>378</v>
      </c>
      <c r="E428" s="7"/>
      <c r="F428" s="38">
        <f>F429</f>
        <v>107.8</v>
      </c>
      <c r="G428" s="38">
        <f t="shared" ref="G428" si="204">G429</f>
        <v>107.8</v>
      </c>
      <c r="H428" s="38">
        <f>H429+H430</f>
        <v>107.8</v>
      </c>
    </row>
    <row r="429" spans="1:8" ht="38.25">
      <c r="A429" s="6" t="s">
        <v>23</v>
      </c>
      <c r="B429" s="7" t="s">
        <v>372</v>
      </c>
      <c r="C429" s="7" t="s">
        <v>56</v>
      </c>
      <c r="D429" s="7" t="s">
        <v>378</v>
      </c>
      <c r="E429" s="7" t="s">
        <v>24</v>
      </c>
      <c r="F429" s="38">
        <v>107.8</v>
      </c>
      <c r="G429" s="38">
        <v>107.8</v>
      </c>
      <c r="H429" s="44">
        <v>72.8</v>
      </c>
    </row>
    <row r="430" spans="1:8">
      <c r="A430" s="19" t="s">
        <v>252</v>
      </c>
      <c r="B430" s="20" t="s">
        <v>372</v>
      </c>
      <c r="C430" s="20" t="s">
        <v>56</v>
      </c>
      <c r="D430" s="20" t="s">
        <v>378</v>
      </c>
      <c r="E430" s="20" t="s">
        <v>253</v>
      </c>
      <c r="F430" s="38">
        <v>0</v>
      </c>
      <c r="G430" s="38">
        <v>0</v>
      </c>
      <c r="H430" s="44">
        <v>35</v>
      </c>
    </row>
    <row r="431" spans="1:8" hidden="1">
      <c r="A431" s="6" t="s">
        <v>379</v>
      </c>
      <c r="B431" s="7" t="s">
        <v>372</v>
      </c>
      <c r="C431" s="7" t="s">
        <v>56</v>
      </c>
      <c r="D431" s="7" t="s">
        <v>380</v>
      </c>
      <c r="E431" s="7"/>
      <c r="F431" s="38">
        <f>F432</f>
        <v>613.70000000000005</v>
      </c>
      <c r="G431" s="38">
        <f t="shared" ref="G431:H431" si="205">G432</f>
        <v>613.70000000000005</v>
      </c>
      <c r="H431" s="38">
        <f t="shared" si="205"/>
        <v>613.70000000000005</v>
      </c>
    </row>
    <row r="432" spans="1:8" ht="38.25" hidden="1">
      <c r="A432" s="6" t="s">
        <v>23</v>
      </c>
      <c r="B432" s="7" t="s">
        <v>372</v>
      </c>
      <c r="C432" s="7" t="s">
        <v>56</v>
      </c>
      <c r="D432" s="7" t="s">
        <v>380</v>
      </c>
      <c r="E432" s="7" t="s">
        <v>24</v>
      </c>
      <c r="F432" s="38">
        <v>613.70000000000005</v>
      </c>
      <c r="G432" s="38">
        <v>613.70000000000005</v>
      </c>
      <c r="H432" s="44">
        <v>613.70000000000005</v>
      </c>
    </row>
    <row r="433" spans="1:8" hidden="1">
      <c r="A433" s="6" t="s">
        <v>379</v>
      </c>
      <c r="B433" s="7" t="s">
        <v>372</v>
      </c>
      <c r="C433" s="7" t="s">
        <v>56</v>
      </c>
      <c r="D433" s="7" t="s">
        <v>381</v>
      </c>
      <c r="E433" s="7"/>
      <c r="F433" s="38">
        <f>F434</f>
        <v>57</v>
      </c>
      <c r="G433" s="38">
        <f t="shared" ref="G433:H433" si="206">G434</f>
        <v>57</v>
      </c>
      <c r="H433" s="38">
        <f t="shared" si="206"/>
        <v>57</v>
      </c>
    </row>
    <row r="434" spans="1:8" ht="38.25" hidden="1">
      <c r="A434" s="6" t="s">
        <v>23</v>
      </c>
      <c r="B434" s="7" t="s">
        <v>372</v>
      </c>
      <c r="C434" s="7" t="s">
        <v>56</v>
      </c>
      <c r="D434" s="7" t="s">
        <v>381</v>
      </c>
      <c r="E434" s="7" t="s">
        <v>24</v>
      </c>
      <c r="F434" s="38">
        <v>57</v>
      </c>
      <c r="G434" s="38">
        <v>57</v>
      </c>
      <c r="H434" s="44">
        <v>57</v>
      </c>
    </row>
    <row r="435" spans="1:8" ht="25.5" hidden="1">
      <c r="A435" s="6" t="s">
        <v>377</v>
      </c>
      <c r="B435" s="7" t="s">
        <v>372</v>
      </c>
      <c r="C435" s="7" t="s">
        <v>56</v>
      </c>
      <c r="D435" s="7" t="s">
        <v>382</v>
      </c>
      <c r="E435" s="7"/>
      <c r="F435" s="38">
        <f>F436</f>
        <v>118</v>
      </c>
      <c r="G435" s="38">
        <f t="shared" ref="G435:H435" si="207">G436</f>
        <v>118</v>
      </c>
      <c r="H435" s="38">
        <f t="shared" si="207"/>
        <v>118</v>
      </c>
    </row>
    <row r="436" spans="1:8" ht="38.25" hidden="1">
      <c r="A436" s="6" t="s">
        <v>23</v>
      </c>
      <c r="B436" s="7" t="s">
        <v>372</v>
      </c>
      <c r="C436" s="7" t="s">
        <v>56</v>
      </c>
      <c r="D436" s="7" t="s">
        <v>382</v>
      </c>
      <c r="E436" s="7" t="s">
        <v>24</v>
      </c>
      <c r="F436" s="38">
        <v>118</v>
      </c>
      <c r="G436" s="38">
        <v>118</v>
      </c>
      <c r="H436" s="44">
        <v>118</v>
      </c>
    </row>
    <row r="437" spans="1:8" ht="25.5" hidden="1">
      <c r="A437" s="6" t="s">
        <v>383</v>
      </c>
      <c r="B437" s="7" t="s">
        <v>372</v>
      </c>
      <c r="C437" s="7" t="s">
        <v>56</v>
      </c>
      <c r="D437" s="7" t="s">
        <v>384</v>
      </c>
      <c r="E437" s="7"/>
      <c r="F437" s="38">
        <f>F438</f>
        <v>418.1</v>
      </c>
      <c r="G437" s="38">
        <f t="shared" ref="G437:H437" si="208">G438</f>
        <v>418.1</v>
      </c>
      <c r="H437" s="38">
        <f t="shared" si="208"/>
        <v>418.1</v>
      </c>
    </row>
    <row r="438" spans="1:8" ht="38.25" hidden="1">
      <c r="A438" s="6" t="s">
        <v>23</v>
      </c>
      <c r="B438" s="7" t="s">
        <v>372</v>
      </c>
      <c r="C438" s="7" t="s">
        <v>56</v>
      </c>
      <c r="D438" s="7" t="s">
        <v>384</v>
      </c>
      <c r="E438" s="7" t="s">
        <v>24</v>
      </c>
      <c r="F438" s="38">
        <v>418.1</v>
      </c>
      <c r="G438" s="38">
        <v>418.1</v>
      </c>
      <c r="H438" s="44">
        <v>418.1</v>
      </c>
    </row>
    <row r="439" spans="1:8" ht="38.25" hidden="1">
      <c r="A439" s="6" t="s">
        <v>385</v>
      </c>
      <c r="B439" s="7" t="s">
        <v>372</v>
      </c>
      <c r="C439" s="7" t="s">
        <v>56</v>
      </c>
      <c r="D439" s="7" t="s">
        <v>386</v>
      </c>
      <c r="E439" s="7"/>
      <c r="F439" s="38">
        <f>F440</f>
        <v>3798</v>
      </c>
      <c r="G439" s="38">
        <f t="shared" ref="G439:H439" si="209">G440</f>
        <v>3798</v>
      </c>
      <c r="H439" s="38">
        <f t="shared" si="209"/>
        <v>3798</v>
      </c>
    </row>
    <row r="440" spans="1:8" ht="38.25" hidden="1">
      <c r="A440" s="6" t="s">
        <v>23</v>
      </c>
      <c r="B440" s="7" t="s">
        <v>372</v>
      </c>
      <c r="C440" s="7" t="s">
        <v>56</v>
      </c>
      <c r="D440" s="7" t="s">
        <v>386</v>
      </c>
      <c r="E440" s="7" t="s">
        <v>24</v>
      </c>
      <c r="F440" s="38">
        <v>3798</v>
      </c>
      <c r="G440" s="38">
        <v>3798</v>
      </c>
      <c r="H440" s="44">
        <v>3798</v>
      </c>
    </row>
    <row r="441" spans="1:8" hidden="1">
      <c r="A441" s="6" t="s">
        <v>21</v>
      </c>
      <c r="B441" s="7" t="s">
        <v>372</v>
      </c>
      <c r="C441" s="7" t="s">
        <v>56</v>
      </c>
      <c r="D441" s="7" t="s">
        <v>387</v>
      </c>
      <c r="E441" s="7"/>
      <c r="F441" s="38">
        <f>F442+F443+F444</f>
        <v>7627.2</v>
      </c>
      <c r="G441" s="38">
        <f t="shared" ref="G441:H441" si="210">G442+G443+G444</f>
        <v>7627.2</v>
      </c>
      <c r="H441" s="38">
        <f t="shared" si="210"/>
        <v>7627.2</v>
      </c>
    </row>
    <row r="442" spans="1:8" ht="25.5" hidden="1">
      <c r="A442" s="6" t="s">
        <v>17</v>
      </c>
      <c r="B442" s="7" t="s">
        <v>372</v>
      </c>
      <c r="C442" s="7" t="s">
        <v>56</v>
      </c>
      <c r="D442" s="7" t="s">
        <v>387</v>
      </c>
      <c r="E442" s="7" t="s">
        <v>18</v>
      </c>
      <c r="F442" s="38">
        <v>7110.7</v>
      </c>
      <c r="G442" s="38">
        <v>7110.7</v>
      </c>
      <c r="H442" s="44">
        <v>7110.7</v>
      </c>
    </row>
    <row r="443" spans="1:8" ht="38.25" hidden="1">
      <c r="A443" s="6" t="s">
        <v>23</v>
      </c>
      <c r="B443" s="7" t="s">
        <v>372</v>
      </c>
      <c r="C443" s="7" t="s">
        <v>56</v>
      </c>
      <c r="D443" s="7" t="s">
        <v>387</v>
      </c>
      <c r="E443" s="7" t="s">
        <v>24</v>
      </c>
      <c r="F443" s="38">
        <v>510.5</v>
      </c>
      <c r="G443" s="38">
        <v>510.5</v>
      </c>
      <c r="H443" s="44">
        <v>510.5</v>
      </c>
    </row>
    <row r="444" spans="1:8" ht="19.149999999999999" hidden="1" customHeight="1">
      <c r="A444" s="6" t="s">
        <v>25</v>
      </c>
      <c r="B444" s="7" t="s">
        <v>372</v>
      </c>
      <c r="C444" s="7" t="s">
        <v>56</v>
      </c>
      <c r="D444" s="7" t="s">
        <v>387</v>
      </c>
      <c r="E444" s="7" t="s">
        <v>26</v>
      </c>
      <c r="F444" s="39">
        <v>6</v>
      </c>
      <c r="G444" s="39">
        <v>6</v>
      </c>
      <c r="H444" s="44">
        <v>6</v>
      </c>
    </row>
    <row r="445" spans="1:8" ht="25.5">
      <c r="A445" s="9" t="s">
        <v>388</v>
      </c>
      <c r="B445" s="10" t="s">
        <v>389</v>
      </c>
      <c r="C445" s="10"/>
      <c r="D445" s="10"/>
      <c r="E445" s="10"/>
      <c r="F445" s="37">
        <f>F446+F464+F474</f>
        <v>6114.1711000000005</v>
      </c>
      <c r="G445" s="37">
        <f t="shared" ref="G445" si="211">G446+G464+G474</f>
        <v>6114.1711000000005</v>
      </c>
      <c r="H445" s="37">
        <f>H446+H464+H474+H501</f>
        <v>33995.408599999995</v>
      </c>
    </row>
    <row r="446" spans="1:8">
      <c r="A446" s="6" t="s">
        <v>7</v>
      </c>
      <c r="B446" s="7" t="s">
        <v>389</v>
      </c>
      <c r="C446" s="7" t="s">
        <v>8</v>
      </c>
      <c r="D446" s="7"/>
      <c r="E446" s="7"/>
      <c r="F446" s="38">
        <f>F447</f>
        <v>3744.3</v>
      </c>
      <c r="G446" s="38">
        <f t="shared" ref="G446:H446" si="212">G447</f>
        <v>3744.3</v>
      </c>
      <c r="H446" s="38">
        <f t="shared" si="212"/>
        <v>3732.5</v>
      </c>
    </row>
    <row r="447" spans="1:8">
      <c r="A447" s="6" t="s">
        <v>55</v>
      </c>
      <c r="B447" s="7" t="s">
        <v>389</v>
      </c>
      <c r="C447" s="7" t="s">
        <v>56</v>
      </c>
      <c r="D447" s="7"/>
      <c r="E447" s="7"/>
      <c r="F447" s="38">
        <f>F448+F460</f>
        <v>3744.3</v>
      </c>
      <c r="G447" s="38">
        <f t="shared" ref="G447:H447" si="213">G448+G460</f>
        <v>3744.3</v>
      </c>
      <c r="H447" s="38">
        <f t="shared" si="213"/>
        <v>3732.5</v>
      </c>
    </row>
    <row r="448" spans="1:8" s="16" customFormat="1" ht="38.25">
      <c r="A448" s="14" t="s">
        <v>390</v>
      </c>
      <c r="B448" s="15" t="s">
        <v>389</v>
      </c>
      <c r="C448" s="15" t="s">
        <v>56</v>
      </c>
      <c r="D448" s="15" t="s">
        <v>391</v>
      </c>
      <c r="E448" s="15"/>
      <c r="F448" s="38">
        <f>F449</f>
        <v>3741.3</v>
      </c>
      <c r="G448" s="38">
        <f t="shared" ref="G448:H448" si="214">G449</f>
        <v>3741.3</v>
      </c>
      <c r="H448" s="38">
        <f t="shared" si="214"/>
        <v>3729.5</v>
      </c>
    </row>
    <row r="449" spans="1:8" s="16" customFormat="1" ht="38.25">
      <c r="A449" s="14" t="s">
        <v>392</v>
      </c>
      <c r="B449" s="15" t="s">
        <v>389</v>
      </c>
      <c r="C449" s="15" t="s">
        <v>56</v>
      </c>
      <c r="D449" s="15" t="s">
        <v>393</v>
      </c>
      <c r="E449" s="15"/>
      <c r="F449" s="38">
        <f>F450+F454+F458</f>
        <v>3741.3</v>
      </c>
      <c r="G449" s="38">
        <f t="shared" ref="G449" si="215">G450+G454+G458</f>
        <v>3741.3</v>
      </c>
      <c r="H449" s="38">
        <f>H450+H452+H454+H458</f>
        <v>3729.5</v>
      </c>
    </row>
    <row r="450" spans="1:8" s="16" customFormat="1" ht="25.5">
      <c r="A450" s="14" t="s">
        <v>394</v>
      </c>
      <c r="B450" s="15" t="s">
        <v>389</v>
      </c>
      <c r="C450" s="15" t="s">
        <v>56</v>
      </c>
      <c r="D450" s="15" t="s">
        <v>395</v>
      </c>
      <c r="E450" s="15"/>
      <c r="F450" s="38">
        <f>F451</f>
        <v>100</v>
      </c>
      <c r="G450" s="38">
        <f t="shared" ref="G450:H450" si="216">G451</f>
        <v>100</v>
      </c>
      <c r="H450" s="38">
        <f t="shared" si="216"/>
        <v>78.2</v>
      </c>
    </row>
    <row r="451" spans="1:8" s="16" customFormat="1">
      <c r="A451" s="14" t="s">
        <v>210</v>
      </c>
      <c r="B451" s="15" t="s">
        <v>389</v>
      </c>
      <c r="C451" s="15" t="s">
        <v>56</v>
      </c>
      <c r="D451" s="15" t="s">
        <v>395</v>
      </c>
      <c r="E451" s="15" t="s">
        <v>211</v>
      </c>
      <c r="F451" s="38">
        <v>100</v>
      </c>
      <c r="G451" s="38">
        <v>100</v>
      </c>
      <c r="H451" s="44">
        <v>78.2</v>
      </c>
    </row>
    <row r="452" spans="1:8" s="16" customFormat="1">
      <c r="A452" s="19" t="s">
        <v>59</v>
      </c>
      <c r="B452" s="20" t="s">
        <v>389</v>
      </c>
      <c r="C452" s="20" t="s">
        <v>56</v>
      </c>
      <c r="D452" s="20" t="s">
        <v>535</v>
      </c>
      <c r="E452" s="20"/>
      <c r="F452" s="38">
        <v>0</v>
      </c>
      <c r="G452" s="38">
        <v>0</v>
      </c>
      <c r="H452" s="44">
        <f>H453</f>
        <v>10</v>
      </c>
    </row>
    <row r="453" spans="1:8" s="16" customFormat="1" ht="38.25">
      <c r="A453" s="19" t="s">
        <v>23</v>
      </c>
      <c r="B453" s="20" t="s">
        <v>389</v>
      </c>
      <c r="C453" s="20" t="s">
        <v>56</v>
      </c>
      <c r="D453" s="20" t="s">
        <v>535</v>
      </c>
      <c r="E453" s="20" t="s">
        <v>24</v>
      </c>
      <c r="F453" s="38">
        <v>0</v>
      </c>
      <c r="G453" s="38">
        <v>0</v>
      </c>
      <c r="H453" s="44">
        <v>10</v>
      </c>
    </row>
    <row r="454" spans="1:8">
      <c r="A454" s="6" t="s">
        <v>21</v>
      </c>
      <c r="B454" s="7" t="s">
        <v>389</v>
      </c>
      <c r="C454" s="7" t="s">
        <v>56</v>
      </c>
      <c r="D454" s="7" t="s">
        <v>396</v>
      </c>
      <c r="E454" s="7"/>
      <c r="F454" s="38">
        <f>F455+F456+F457</f>
        <v>3620.8</v>
      </c>
      <c r="G454" s="38">
        <f t="shared" ref="G454:H454" si="217">G455+G456+G457</f>
        <v>3620.8</v>
      </c>
      <c r="H454" s="38">
        <f t="shared" si="217"/>
        <v>3620.8</v>
      </c>
    </row>
    <row r="455" spans="1:8" ht="25.5" hidden="1">
      <c r="A455" s="6" t="s">
        <v>17</v>
      </c>
      <c r="B455" s="7" t="s">
        <v>389</v>
      </c>
      <c r="C455" s="7" t="s">
        <v>56</v>
      </c>
      <c r="D455" s="7" t="s">
        <v>396</v>
      </c>
      <c r="E455" s="7" t="s">
        <v>18</v>
      </c>
      <c r="F455" s="38">
        <v>3390</v>
      </c>
      <c r="G455" s="38">
        <v>3390</v>
      </c>
      <c r="H455" s="44">
        <v>3390</v>
      </c>
    </row>
    <row r="456" spans="1:8" ht="38.25">
      <c r="A456" s="6" t="s">
        <v>23</v>
      </c>
      <c r="B456" s="7" t="s">
        <v>389</v>
      </c>
      <c r="C456" s="7" t="s">
        <v>56</v>
      </c>
      <c r="D456" s="7" t="s">
        <v>396</v>
      </c>
      <c r="E456" s="7" t="s">
        <v>24</v>
      </c>
      <c r="F456" s="38">
        <v>225.8</v>
      </c>
      <c r="G456" s="38">
        <v>225.8</v>
      </c>
      <c r="H456" s="44">
        <v>216.8</v>
      </c>
    </row>
    <row r="457" spans="1:8" ht="25.5">
      <c r="A457" s="6" t="s">
        <v>25</v>
      </c>
      <c r="B457" s="7" t="s">
        <v>389</v>
      </c>
      <c r="C457" s="7" t="s">
        <v>56</v>
      </c>
      <c r="D457" s="7" t="s">
        <v>396</v>
      </c>
      <c r="E457" s="7" t="s">
        <v>26</v>
      </c>
      <c r="F457" s="38">
        <v>5</v>
      </c>
      <c r="G457" s="38">
        <v>5</v>
      </c>
      <c r="H457" s="44">
        <v>14</v>
      </c>
    </row>
    <row r="458" spans="1:8" ht="25.5" hidden="1">
      <c r="A458" s="6" t="s">
        <v>383</v>
      </c>
      <c r="B458" s="7" t="s">
        <v>389</v>
      </c>
      <c r="C458" s="7" t="s">
        <v>56</v>
      </c>
      <c r="D458" s="7" t="s">
        <v>397</v>
      </c>
      <c r="E458" s="7"/>
      <c r="F458" s="38">
        <f>F459</f>
        <v>20.5</v>
      </c>
      <c r="G458" s="38">
        <f t="shared" ref="G458:H458" si="218">G459</f>
        <v>20.5</v>
      </c>
      <c r="H458" s="38">
        <f t="shared" si="218"/>
        <v>20.5</v>
      </c>
    </row>
    <row r="459" spans="1:8" ht="38.25" hidden="1">
      <c r="A459" s="6" t="s">
        <v>23</v>
      </c>
      <c r="B459" s="7" t="s">
        <v>389</v>
      </c>
      <c r="C459" s="7" t="s">
        <v>56</v>
      </c>
      <c r="D459" s="7" t="s">
        <v>397</v>
      </c>
      <c r="E459" s="7" t="s">
        <v>24</v>
      </c>
      <c r="F459" s="38">
        <v>20.5</v>
      </c>
      <c r="G459" s="38">
        <v>20.5</v>
      </c>
      <c r="H459" s="44">
        <v>20.5</v>
      </c>
    </row>
    <row r="460" spans="1:8" ht="25.5" hidden="1">
      <c r="A460" s="6" t="s">
        <v>61</v>
      </c>
      <c r="B460" s="7" t="s">
        <v>389</v>
      </c>
      <c r="C460" s="7" t="s">
        <v>56</v>
      </c>
      <c r="D460" s="7" t="s">
        <v>62</v>
      </c>
      <c r="E460" s="7"/>
      <c r="F460" s="38">
        <f>F461</f>
        <v>3</v>
      </c>
      <c r="G460" s="38">
        <f t="shared" ref="G460:H462" si="219">G461</f>
        <v>3</v>
      </c>
      <c r="H460" s="38">
        <f t="shared" si="219"/>
        <v>3</v>
      </c>
    </row>
    <row r="461" spans="1:8" ht="25.5" hidden="1">
      <c r="A461" s="6" t="s">
        <v>63</v>
      </c>
      <c r="B461" s="7" t="s">
        <v>389</v>
      </c>
      <c r="C461" s="7" t="s">
        <v>56</v>
      </c>
      <c r="D461" s="7" t="s">
        <v>64</v>
      </c>
      <c r="E461" s="7"/>
      <c r="F461" s="38">
        <f>F462</f>
        <v>3</v>
      </c>
      <c r="G461" s="38">
        <f t="shared" si="219"/>
        <v>3</v>
      </c>
      <c r="H461" s="38">
        <f t="shared" si="219"/>
        <v>3</v>
      </c>
    </row>
    <row r="462" spans="1:8" ht="25.5" hidden="1">
      <c r="A462" s="6" t="s">
        <v>65</v>
      </c>
      <c r="B462" s="7" t="s">
        <v>389</v>
      </c>
      <c r="C462" s="7" t="s">
        <v>56</v>
      </c>
      <c r="D462" s="7" t="s">
        <v>66</v>
      </c>
      <c r="E462" s="7"/>
      <c r="F462" s="38">
        <f>F463</f>
        <v>3</v>
      </c>
      <c r="G462" s="38">
        <f t="shared" si="219"/>
        <v>3</v>
      </c>
      <c r="H462" s="38">
        <f t="shared" si="219"/>
        <v>3</v>
      </c>
    </row>
    <row r="463" spans="1:8" ht="38.25" hidden="1">
      <c r="A463" s="6" t="s">
        <v>23</v>
      </c>
      <c r="B463" s="7" t="s">
        <v>389</v>
      </c>
      <c r="C463" s="7" t="s">
        <v>56</v>
      </c>
      <c r="D463" s="7" t="s">
        <v>66</v>
      </c>
      <c r="E463" s="7" t="s">
        <v>24</v>
      </c>
      <c r="F463" s="38">
        <v>3</v>
      </c>
      <c r="G463" s="38">
        <v>3</v>
      </c>
      <c r="H463" s="44">
        <v>3</v>
      </c>
    </row>
    <row r="464" spans="1:8">
      <c r="A464" s="19" t="s">
        <v>93</v>
      </c>
      <c r="B464" s="30" t="s">
        <v>389</v>
      </c>
      <c r="C464" s="30" t="s">
        <v>94</v>
      </c>
      <c r="D464" s="30"/>
      <c r="E464" s="30"/>
      <c r="F464" s="38">
        <f>F465</f>
        <v>517.0086</v>
      </c>
      <c r="G464" s="38">
        <v>517.0086</v>
      </c>
      <c r="H464" s="44">
        <f>H465</f>
        <v>518.80859999999996</v>
      </c>
    </row>
    <row r="465" spans="1:8">
      <c r="A465" s="19" t="s">
        <v>165</v>
      </c>
      <c r="B465" s="30" t="s">
        <v>389</v>
      </c>
      <c r="C465" s="30" t="s">
        <v>166</v>
      </c>
      <c r="D465" s="30"/>
      <c r="E465" s="30"/>
      <c r="F465" s="38">
        <f>F466</f>
        <v>517.0086</v>
      </c>
      <c r="G465" s="38">
        <v>517.0086</v>
      </c>
      <c r="H465" s="44">
        <f>H466</f>
        <v>518.80859999999996</v>
      </c>
    </row>
    <row r="466" spans="1:8" ht="25.5">
      <c r="A466" s="19" t="s">
        <v>167</v>
      </c>
      <c r="B466" s="30" t="s">
        <v>389</v>
      </c>
      <c r="C466" s="30" t="s">
        <v>166</v>
      </c>
      <c r="D466" s="30" t="s">
        <v>168</v>
      </c>
      <c r="E466" s="30"/>
      <c r="F466" s="38">
        <f>F467</f>
        <v>517.0086</v>
      </c>
      <c r="G466" s="38">
        <v>517.0086</v>
      </c>
      <c r="H466" s="44">
        <f>H467</f>
        <v>518.80859999999996</v>
      </c>
    </row>
    <row r="467" spans="1:8" ht="51">
      <c r="A467" s="19" t="s">
        <v>169</v>
      </c>
      <c r="B467" s="30" t="s">
        <v>389</v>
      </c>
      <c r="C467" s="30" t="s">
        <v>166</v>
      </c>
      <c r="D467" s="30" t="s">
        <v>170</v>
      </c>
      <c r="E467" s="30"/>
      <c r="F467" s="38">
        <f>F468+F470</f>
        <v>517.0086</v>
      </c>
      <c r="G467" s="38">
        <v>517.0086</v>
      </c>
      <c r="H467" s="44">
        <f>H468+H470+H472</f>
        <v>518.80859999999996</v>
      </c>
    </row>
    <row r="468" spans="1:8" ht="25.5" hidden="1">
      <c r="A468" s="19" t="s">
        <v>488</v>
      </c>
      <c r="B468" s="30" t="s">
        <v>389</v>
      </c>
      <c r="C468" s="30" t="s">
        <v>166</v>
      </c>
      <c r="D468" s="30" t="s">
        <v>489</v>
      </c>
      <c r="E468" s="30"/>
      <c r="F468" s="38">
        <f>F469</f>
        <v>504.90859999999998</v>
      </c>
      <c r="G468" s="38">
        <f t="shared" ref="G468:H468" si="220">G469</f>
        <v>504.90859999999998</v>
      </c>
      <c r="H468" s="38">
        <f t="shared" si="220"/>
        <v>504.90859999999998</v>
      </c>
    </row>
    <row r="469" spans="1:8" hidden="1">
      <c r="A469" s="19" t="s">
        <v>210</v>
      </c>
      <c r="B469" s="30" t="s">
        <v>389</v>
      </c>
      <c r="C469" s="30" t="s">
        <v>166</v>
      </c>
      <c r="D469" s="30" t="s">
        <v>489</v>
      </c>
      <c r="E469" s="30" t="s">
        <v>211</v>
      </c>
      <c r="F469" s="38">
        <v>504.90859999999998</v>
      </c>
      <c r="G469" s="38">
        <v>504.90859999999998</v>
      </c>
      <c r="H469" s="44">
        <v>504.90859999999998</v>
      </c>
    </row>
    <row r="470" spans="1:8" ht="51">
      <c r="A470" s="19" t="s">
        <v>490</v>
      </c>
      <c r="B470" s="30" t="s">
        <v>389</v>
      </c>
      <c r="C470" s="30" t="s">
        <v>166</v>
      </c>
      <c r="D470" s="30" t="s">
        <v>491</v>
      </c>
      <c r="E470" s="30"/>
      <c r="F470" s="38">
        <f>F471</f>
        <v>12.1</v>
      </c>
      <c r="G470" s="38">
        <f t="shared" ref="G470:H470" si="221">G471</f>
        <v>12.1</v>
      </c>
      <c r="H470" s="38">
        <f t="shared" si="221"/>
        <v>3.5</v>
      </c>
    </row>
    <row r="471" spans="1:8">
      <c r="A471" s="19" t="s">
        <v>210</v>
      </c>
      <c r="B471" s="30" t="s">
        <v>389</v>
      </c>
      <c r="C471" s="30" t="s">
        <v>166</v>
      </c>
      <c r="D471" s="30" t="s">
        <v>491</v>
      </c>
      <c r="E471" s="30" t="s">
        <v>211</v>
      </c>
      <c r="F471" s="38">
        <v>12.1</v>
      </c>
      <c r="G471" s="38">
        <v>12.1</v>
      </c>
      <c r="H471" s="44">
        <v>3.5</v>
      </c>
    </row>
    <row r="472" spans="1:8" ht="25.5">
      <c r="A472" s="19" t="s">
        <v>488</v>
      </c>
      <c r="B472" s="20" t="s">
        <v>389</v>
      </c>
      <c r="C472" s="20" t="s">
        <v>166</v>
      </c>
      <c r="D472" s="20" t="s">
        <v>536</v>
      </c>
      <c r="E472" s="20"/>
      <c r="F472" s="38">
        <v>0</v>
      </c>
      <c r="G472" s="38">
        <v>0</v>
      </c>
      <c r="H472" s="44">
        <f>H473</f>
        <v>10.4</v>
      </c>
    </row>
    <row r="473" spans="1:8">
      <c r="A473" s="19" t="s">
        <v>210</v>
      </c>
      <c r="B473" s="20" t="s">
        <v>389</v>
      </c>
      <c r="C473" s="20" t="s">
        <v>166</v>
      </c>
      <c r="D473" s="20" t="s">
        <v>536</v>
      </c>
      <c r="E473" s="20" t="s">
        <v>211</v>
      </c>
      <c r="F473" s="38">
        <v>0</v>
      </c>
      <c r="G473" s="38">
        <v>0</v>
      </c>
      <c r="H473" s="44">
        <v>10.4</v>
      </c>
    </row>
    <row r="474" spans="1:8">
      <c r="A474" s="6" t="s">
        <v>179</v>
      </c>
      <c r="B474" s="7" t="s">
        <v>389</v>
      </c>
      <c r="C474" s="7" t="s">
        <v>180</v>
      </c>
      <c r="D474" s="7"/>
      <c r="E474" s="7"/>
      <c r="F474" s="38">
        <f>F475+F484</f>
        <v>1852.8625</v>
      </c>
      <c r="G474" s="38">
        <f t="shared" ref="G474:H474" si="222">G475+G484</f>
        <v>1852.8625</v>
      </c>
      <c r="H474" s="38">
        <f t="shared" si="222"/>
        <v>29734.1</v>
      </c>
    </row>
    <row r="475" spans="1:8" hidden="1">
      <c r="A475" s="6" t="s">
        <v>194</v>
      </c>
      <c r="B475" s="7" t="s">
        <v>389</v>
      </c>
      <c r="C475" s="7" t="s">
        <v>195</v>
      </c>
      <c r="D475" s="7"/>
      <c r="E475" s="7"/>
      <c r="F475" s="38">
        <f>F476</f>
        <v>1472.8625</v>
      </c>
      <c r="G475" s="38">
        <f t="shared" ref="G475:H476" si="223">G476</f>
        <v>1472.8625</v>
      </c>
      <c r="H475" s="38">
        <f t="shared" si="223"/>
        <v>1472.9</v>
      </c>
    </row>
    <row r="476" spans="1:8" ht="38.25" hidden="1">
      <c r="A476" s="6" t="s">
        <v>390</v>
      </c>
      <c r="B476" s="7" t="s">
        <v>389</v>
      </c>
      <c r="C476" s="7" t="s">
        <v>195</v>
      </c>
      <c r="D476" s="7" t="s">
        <v>391</v>
      </c>
      <c r="E476" s="7"/>
      <c r="F476" s="38">
        <f>F477</f>
        <v>1472.8625</v>
      </c>
      <c r="G476" s="38">
        <f t="shared" si="223"/>
        <v>1472.8625</v>
      </c>
      <c r="H476" s="38">
        <f t="shared" si="223"/>
        <v>1472.9</v>
      </c>
    </row>
    <row r="477" spans="1:8" ht="38.25" hidden="1">
      <c r="A477" s="6" t="s">
        <v>392</v>
      </c>
      <c r="B477" s="7" t="s">
        <v>389</v>
      </c>
      <c r="C477" s="7" t="s">
        <v>195</v>
      </c>
      <c r="D477" s="7" t="s">
        <v>393</v>
      </c>
      <c r="E477" s="7"/>
      <c r="F477" s="38">
        <f>F478+F480+F482</f>
        <v>1472.8625</v>
      </c>
      <c r="G477" s="38">
        <f t="shared" ref="G477:H477" si="224">G478+G480+G482</f>
        <v>1472.8625</v>
      </c>
      <c r="H477" s="38">
        <f t="shared" si="224"/>
        <v>1472.9</v>
      </c>
    </row>
    <row r="478" spans="1:8" ht="25.5" hidden="1">
      <c r="A478" s="19" t="s">
        <v>494</v>
      </c>
      <c r="B478" s="20" t="s">
        <v>389</v>
      </c>
      <c r="C478" s="20" t="s">
        <v>195</v>
      </c>
      <c r="D478" s="20" t="s">
        <v>495</v>
      </c>
      <c r="E478" s="20"/>
      <c r="F478" s="38">
        <f>F479</f>
        <v>172.86250000000001</v>
      </c>
      <c r="G478" s="38">
        <f t="shared" ref="G478:H478" si="225">G479</f>
        <v>172.86250000000001</v>
      </c>
      <c r="H478" s="38">
        <f t="shared" si="225"/>
        <v>172.9</v>
      </c>
    </row>
    <row r="479" spans="1:8" hidden="1">
      <c r="A479" s="19" t="s">
        <v>210</v>
      </c>
      <c r="B479" s="20" t="s">
        <v>389</v>
      </c>
      <c r="C479" s="20" t="s">
        <v>195</v>
      </c>
      <c r="D479" s="20" t="s">
        <v>495</v>
      </c>
      <c r="E479" s="20" t="s">
        <v>211</v>
      </c>
      <c r="F479" s="38">
        <v>172.86250000000001</v>
      </c>
      <c r="G479" s="38">
        <v>172.86250000000001</v>
      </c>
      <c r="H479" s="44">
        <v>172.9</v>
      </c>
    </row>
    <row r="480" spans="1:8" ht="25.5" hidden="1">
      <c r="A480" s="6" t="s">
        <v>133</v>
      </c>
      <c r="B480" s="7" t="s">
        <v>389</v>
      </c>
      <c r="C480" s="7" t="s">
        <v>195</v>
      </c>
      <c r="D480" s="7" t="s">
        <v>398</v>
      </c>
      <c r="E480" s="7"/>
      <c r="F480" s="38">
        <f>F481</f>
        <v>800</v>
      </c>
      <c r="G480" s="38">
        <f t="shared" ref="G480:H480" si="226">G481</f>
        <v>800</v>
      </c>
      <c r="H480" s="38">
        <f t="shared" si="226"/>
        <v>800</v>
      </c>
    </row>
    <row r="481" spans="1:8" ht="38.25" hidden="1">
      <c r="A481" s="6" t="s">
        <v>23</v>
      </c>
      <c r="B481" s="7" t="s">
        <v>389</v>
      </c>
      <c r="C481" s="7" t="s">
        <v>195</v>
      </c>
      <c r="D481" s="7" t="s">
        <v>398</v>
      </c>
      <c r="E481" s="7" t="s">
        <v>24</v>
      </c>
      <c r="F481" s="38">
        <v>800</v>
      </c>
      <c r="G481" s="38">
        <v>800</v>
      </c>
      <c r="H481" s="44">
        <v>800</v>
      </c>
    </row>
    <row r="482" spans="1:8" ht="38.25" hidden="1">
      <c r="A482" s="19" t="s">
        <v>492</v>
      </c>
      <c r="B482" s="20" t="s">
        <v>389</v>
      </c>
      <c r="C482" s="20" t="s">
        <v>195</v>
      </c>
      <c r="D482" s="20" t="s">
        <v>493</v>
      </c>
      <c r="E482" s="20"/>
      <c r="F482" s="38">
        <f>F483</f>
        <v>500</v>
      </c>
      <c r="G482" s="38">
        <f t="shared" ref="G482:H482" si="227">G483</f>
        <v>500</v>
      </c>
      <c r="H482" s="38">
        <f t="shared" si="227"/>
        <v>500</v>
      </c>
    </row>
    <row r="483" spans="1:8" ht="38.25" hidden="1">
      <c r="A483" s="19" t="s">
        <v>23</v>
      </c>
      <c r="B483" s="20" t="s">
        <v>389</v>
      </c>
      <c r="C483" s="20" t="s">
        <v>195</v>
      </c>
      <c r="D483" s="20" t="s">
        <v>493</v>
      </c>
      <c r="E483" s="20" t="s">
        <v>24</v>
      </c>
      <c r="F483" s="38">
        <v>500</v>
      </c>
      <c r="G483" s="38">
        <v>500</v>
      </c>
      <c r="H483" s="44">
        <v>500</v>
      </c>
    </row>
    <row r="484" spans="1:8">
      <c r="A484" s="6" t="s">
        <v>212</v>
      </c>
      <c r="B484" s="7" t="s">
        <v>389</v>
      </c>
      <c r="C484" s="7" t="s">
        <v>213</v>
      </c>
      <c r="D484" s="7"/>
      <c r="E484" s="7"/>
      <c r="F484" s="38">
        <f>F485+F489</f>
        <v>380</v>
      </c>
      <c r="G484" s="38">
        <f t="shared" ref="G484:H484" si="228">G485+G489</f>
        <v>380</v>
      </c>
      <c r="H484" s="38">
        <f t="shared" si="228"/>
        <v>28261.199999999997</v>
      </c>
    </row>
    <row r="485" spans="1:8" ht="25.5" hidden="1">
      <c r="A485" s="6" t="s">
        <v>167</v>
      </c>
      <c r="B485" s="7" t="s">
        <v>389</v>
      </c>
      <c r="C485" s="7" t="s">
        <v>213</v>
      </c>
      <c r="D485" s="7" t="s">
        <v>168</v>
      </c>
      <c r="E485" s="7"/>
      <c r="F485" s="38">
        <f>F486</f>
        <v>68.099999999999994</v>
      </c>
      <c r="G485" s="38">
        <f t="shared" ref="G485:H487" si="229">G486</f>
        <v>68.099999999999994</v>
      </c>
      <c r="H485" s="38">
        <f t="shared" si="229"/>
        <v>68.099999999999994</v>
      </c>
    </row>
    <row r="486" spans="1:8" ht="25.5" hidden="1">
      <c r="A486" s="6" t="s">
        <v>214</v>
      </c>
      <c r="B486" s="7" t="s">
        <v>389</v>
      </c>
      <c r="C486" s="7" t="s">
        <v>213</v>
      </c>
      <c r="D486" s="7" t="s">
        <v>215</v>
      </c>
      <c r="E486" s="7"/>
      <c r="F486" s="38">
        <f>F487</f>
        <v>68.099999999999994</v>
      </c>
      <c r="G486" s="38">
        <f t="shared" si="229"/>
        <v>68.099999999999994</v>
      </c>
      <c r="H486" s="38">
        <f t="shared" si="229"/>
        <v>68.099999999999994</v>
      </c>
    </row>
    <row r="487" spans="1:8" ht="33" hidden="1" customHeight="1">
      <c r="A487" s="6" t="s">
        <v>517</v>
      </c>
      <c r="B487" s="7" t="s">
        <v>389</v>
      </c>
      <c r="C487" s="7" t="s">
        <v>213</v>
      </c>
      <c r="D487" s="7" t="s">
        <v>516</v>
      </c>
      <c r="E487" s="7"/>
      <c r="F487" s="38">
        <f>F488</f>
        <v>68.099999999999994</v>
      </c>
      <c r="G487" s="38">
        <f t="shared" si="229"/>
        <v>68.099999999999994</v>
      </c>
      <c r="H487" s="38">
        <f t="shared" si="229"/>
        <v>68.099999999999994</v>
      </c>
    </row>
    <row r="488" spans="1:8" hidden="1">
      <c r="A488" s="17" t="s">
        <v>478</v>
      </c>
      <c r="B488" s="7" t="s">
        <v>389</v>
      </c>
      <c r="C488" s="7" t="s">
        <v>213</v>
      </c>
      <c r="D488" s="7" t="s">
        <v>516</v>
      </c>
      <c r="E488" s="15" t="s">
        <v>272</v>
      </c>
      <c r="F488" s="38">
        <v>68.099999999999994</v>
      </c>
      <c r="G488" s="38">
        <v>68.099999999999994</v>
      </c>
      <c r="H488" s="44">
        <v>68.099999999999994</v>
      </c>
    </row>
    <row r="489" spans="1:8" ht="51">
      <c r="A489" s="12" t="s">
        <v>476</v>
      </c>
      <c r="B489" s="13" t="s">
        <v>389</v>
      </c>
      <c r="C489" s="13" t="s">
        <v>213</v>
      </c>
      <c r="D489" s="13" t="s">
        <v>474</v>
      </c>
      <c r="E489" s="13"/>
      <c r="F489" s="38">
        <f>F496+F490+F494</f>
        <v>311.89999999999998</v>
      </c>
      <c r="G489" s="38">
        <f t="shared" ref="G489" si="230">G496+G490+G494</f>
        <v>311.89999999999998</v>
      </c>
      <c r="H489" s="38">
        <f>H496+H490+H492+H494+H499</f>
        <v>28193.1</v>
      </c>
    </row>
    <row r="490" spans="1:8" ht="51">
      <c r="A490" s="19" t="s">
        <v>537</v>
      </c>
      <c r="B490" s="20" t="s">
        <v>389</v>
      </c>
      <c r="C490" s="20" t="s">
        <v>213</v>
      </c>
      <c r="D490" s="20" t="s">
        <v>538</v>
      </c>
      <c r="E490" s="20"/>
      <c r="F490" s="38">
        <v>0</v>
      </c>
      <c r="G490" s="38">
        <v>0</v>
      </c>
      <c r="H490" s="44">
        <f>H491</f>
        <v>1400</v>
      </c>
    </row>
    <row r="491" spans="1:8" ht="38.25">
      <c r="A491" s="19" t="s">
        <v>23</v>
      </c>
      <c r="B491" s="20" t="s">
        <v>389</v>
      </c>
      <c r="C491" s="20" t="s">
        <v>213</v>
      </c>
      <c r="D491" s="20" t="s">
        <v>538</v>
      </c>
      <c r="E491" s="20" t="s">
        <v>24</v>
      </c>
      <c r="F491" s="38">
        <v>0</v>
      </c>
      <c r="G491" s="38">
        <v>0</v>
      </c>
      <c r="H491" s="44">
        <v>1400</v>
      </c>
    </row>
    <row r="492" spans="1:8" ht="51">
      <c r="A492" s="19" t="s">
        <v>537</v>
      </c>
      <c r="B492" s="20" t="s">
        <v>389</v>
      </c>
      <c r="C492" s="20" t="s">
        <v>213</v>
      </c>
      <c r="D492" s="20" t="s">
        <v>539</v>
      </c>
      <c r="E492" s="20"/>
      <c r="F492" s="38">
        <v>0</v>
      </c>
      <c r="G492" s="38">
        <v>0</v>
      </c>
      <c r="H492" s="44">
        <f>H493</f>
        <v>13680.4</v>
      </c>
    </row>
    <row r="493" spans="1:8" ht="38.25">
      <c r="A493" s="19" t="s">
        <v>23</v>
      </c>
      <c r="B493" s="20" t="s">
        <v>389</v>
      </c>
      <c r="C493" s="20" t="s">
        <v>213</v>
      </c>
      <c r="D493" s="20" t="s">
        <v>539</v>
      </c>
      <c r="E493" s="20" t="s">
        <v>24</v>
      </c>
      <c r="F493" s="38">
        <v>0</v>
      </c>
      <c r="G493" s="38">
        <v>0</v>
      </c>
      <c r="H493" s="44">
        <v>13680.4</v>
      </c>
    </row>
    <row r="494" spans="1:8" ht="67.900000000000006" customHeight="1">
      <c r="A494" s="19" t="s">
        <v>559</v>
      </c>
      <c r="B494" s="20" t="s">
        <v>389</v>
      </c>
      <c r="C494" s="20" t="s">
        <v>213</v>
      </c>
      <c r="D494" s="20" t="s">
        <v>560</v>
      </c>
      <c r="E494" s="20"/>
      <c r="F494" s="38">
        <f>F495</f>
        <v>0</v>
      </c>
      <c r="G494" s="38"/>
      <c r="H494" s="44">
        <f>H495</f>
        <v>800</v>
      </c>
    </row>
    <row r="495" spans="1:8" ht="38.25">
      <c r="A495" s="19" t="s">
        <v>23</v>
      </c>
      <c r="B495" s="20" t="s">
        <v>389</v>
      </c>
      <c r="C495" s="20" t="s">
        <v>213</v>
      </c>
      <c r="D495" s="20" t="s">
        <v>560</v>
      </c>
      <c r="E495" s="20" t="s">
        <v>24</v>
      </c>
      <c r="F495" s="38">
        <v>0</v>
      </c>
      <c r="G495" s="38"/>
      <c r="H495" s="44">
        <v>800</v>
      </c>
    </row>
    <row r="496" spans="1:8" ht="76.5" hidden="1">
      <c r="A496" s="17" t="s">
        <v>477</v>
      </c>
      <c r="B496" s="13" t="s">
        <v>389</v>
      </c>
      <c r="C496" s="13" t="s">
        <v>213</v>
      </c>
      <c r="D496" s="13" t="s">
        <v>475</v>
      </c>
      <c r="E496" s="13"/>
      <c r="F496" s="38">
        <f>F497+F498</f>
        <v>311.89999999999998</v>
      </c>
      <c r="G496" s="38">
        <f t="shared" ref="G496:H496" si="231">G497+G498</f>
        <v>311.89999999999998</v>
      </c>
      <c r="H496" s="38">
        <f t="shared" si="231"/>
        <v>311.89999999999998</v>
      </c>
    </row>
    <row r="497" spans="1:8" hidden="1">
      <c r="A497" s="19" t="s">
        <v>210</v>
      </c>
      <c r="B497" s="13" t="s">
        <v>389</v>
      </c>
      <c r="C497" s="13" t="s">
        <v>213</v>
      </c>
      <c r="D497" s="13" t="s">
        <v>475</v>
      </c>
      <c r="E497" s="47" t="s">
        <v>211</v>
      </c>
      <c r="F497" s="38">
        <v>200</v>
      </c>
      <c r="G497" s="38">
        <v>200</v>
      </c>
      <c r="H497" s="44">
        <v>200</v>
      </c>
    </row>
    <row r="498" spans="1:8" hidden="1">
      <c r="A498" s="17" t="s">
        <v>478</v>
      </c>
      <c r="B498" s="13" t="s">
        <v>389</v>
      </c>
      <c r="C498" s="13" t="s">
        <v>213</v>
      </c>
      <c r="D498" s="13" t="s">
        <v>475</v>
      </c>
      <c r="E498" s="13" t="s">
        <v>272</v>
      </c>
      <c r="F498" s="38">
        <v>111.9</v>
      </c>
      <c r="G498" s="38">
        <v>111.9</v>
      </c>
      <c r="H498" s="44">
        <v>111.9</v>
      </c>
    </row>
    <row r="499" spans="1:8" ht="51">
      <c r="A499" s="19" t="s">
        <v>537</v>
      </c>
      <c r="B499" s="20" t="s">
        <v>389</v>
      </c>
      <c r="C499" s="20" t="s">
        <v>213</v>
      </c>
      <c r="D499" s="20" t="s">
        <v>540</v>
      </c>
      <c r="E499" s="20"/>
      <c r="F499" s="38">
        <f>F500</f>
        <v>0</v>
      </c>
      <c r="G499" s="38">
        <v>0</v>
      </c>
      <c r="H499" s="44">
        <v>12000.8</v>
      </c>
    </row>
    <row r="500" spans="1:8">
      <c r="A500" s="19" t="s">
        <v>271</v>
      </c>
      <c r="B500" s="20" t="s">
        <v>389</v>
      </c>
      <c r="C500" s="20" t="s">
        <v>213</v>
      </c>
      <c r="D500" s="20" t="s">
        <v>540</v>
      </c>
      <c r="E500" s="20" t="s">
        <v>272</v>
      </c>
      <c r="F500" s="38">
        <v>0</v>
      </c>
      <c r="G500" s="38">
        <v>0</v>
      </c>
      <c r="H500" s="44">
        <v>12000.8</v>
      </c>
    </row>
    <row r="501" spans="1:8">
      <c r="A501" s="19" t="s">
        <v>303</v>
      </c>
      <c r="B501" s="20" t="s">
        <v>389</v>
      </c>
      <c r="C501" s="20" t="s">
        <v>304</v>
      </c>
      <c r="D501" s="20"/>
      <c r="E501" s="20"/>
      <c r="F501" s="38">
        <v>0</v>
      </c>
      <c r="G501" s="38">
        <v>0</v>
      </c>
      <c r="H501" s="44">
        <f>H502</f>
        <v>10</v>
      </c>
    </row>
    <row r="502" spans="1:8">
      <c r="A502" s="19" t="s">
        <v>305</v>
      </c>
      <c r="B502" s="20" t="s">
        <v>389</v>
      </c>
      <c r="C502" s="20" t="s">
        <v>306</v>
      </c>
      <c r="D502" s="20"/>
      <c r="E502" s="20"/>
      <c r="F502" s="38">
        <v>0</v>
      </c>
      <c r="G502" s="38">
        <v>0</v>
      </c>
      <c r="H502" s="44">
        <f>H503</f>
        <v>10</v>
      </c>
    </row>
    <row r="503" spans="1:8" ht="38.25">
      <c r="A503" s="19" t="s">
        <v>390</v>
      </c>
      <c r="B503" s="20" t="s">
        <v>389</v>
      </c>
      <c r="C503" s="20" t="s">
        <v>306</v>
      </c>
      <c r="D503" s="20" t="s">
        <v>391</v>
      </c>
      <c r="E503" s="20"/>
      <c r="F503" s="38">
        <v>0</v>
      </c>
      <c r="G503" s="38">
        <v>0</v>
      </c>
      <c r="H503" s="44">
        <f>H504</f>
        <v>10</v>
      </c>
    </row>
    <row r="504" spans="1:8" ht="38.25">
      <c r="A504" s="19" t="s">
        <v>392</v>
      </c>
      <c r="B504" s="20" t="s">
        <v>389</v>
      </c>
      <c r="C504" s="20" t="s">
        <v>306</v>
      </c>
      <c r="D504" s="20" t="s">
        <v>393</v>
      </c>
      <c r="E504" s="20"/>
      <c r="F504" s="38">
        <v>0</v>
      </c>
      <c r="G504" s="38">
        <v>0</v>
      </c>
      <c r="H504" s="44">
        <f>H505</f>
        <v>10</v>
      </c>
    </row>
    <row r="505" spans="1:8" ht="25.5">
      <c r="A505" s="19" t="s">
        <v>394</v>
      </c>
      <c r="B505" s="20" t="s">
        <v>389</v>
      </c>
      <c r="C505" s="20" t="s">
        <v>306</v>
      </c>
      <c r="D505" s="20" t="s">
        <v>395</v>
      </c>
      <c r="E505" s="20"/>
      <c r="F505" s="38">
        <v>0</v>
      </c>
      <c r="G505" s="38">
        <v>0</v>
      </c>
      <c r="H505" s="44">
        <f>H506</f>
        <v>10</v>
      </c>
    </row>
    <row r="506" spans="1:8">
      <c r="A506" s="19" t="s">
        <v>210</v>
      </c>
      <c r="B506" s="20" t="s">
        <v>389</v>
      </c>
      <c r="C506" s="20" t="s">
        <v>306</v>
      </c>
      <c r="D506" s="20" t="s">
        <v>395</v>
      </c>
      <c r="E506" s="20" t="s">
        <v>211</v>
      </c>
      <c r="F506" s="38">
        <v>0</v>
      </c>
      <c r="G506" s="38">
        <v>0</v>
      </c>
      <c r="H506" s="44">
        <v>10</v>
      </c>
    </row>
    <row r="507" spans="1:8" ht="25.5">
      <c r="A507" s="9" t="s">
        <v>399</v>
      </c>
      <c r="B507" s="10" t="s">
        <v>400</v>
      </c>
      <c r="C507" s="10"/>
      <c r="D507" s="10"/>
      <c r="E507" s="10"/>
      <c r="F507" s="37">
        <f>F508+F610+F624</f>
        <v>1035851.0000000001</v>
      </c>
      <c r="G507" s="37">
        <f>G508+G610+G624</f>
        <v>1185700.9999999998</v>
      </c>
      <c r="H507" s="37">
        <f>H508+H610+H624</f>
        <v>1039069.8</v>
      </c>
    </row>
    <row r="508" spans="1:8">
      <c r="A508" s="6" t="s">
        <v>279</v>
      </c>
      <c r="B508" s="7" t="s">
        <v>400</v>
      </c>
      <c r="C508" s="7" t="s">
        <v>280</v>
      </c>
      <c r="D508" s="7"/>
      <c r="E508" s="7"/>
      <c r="F508" s="38">
        <f>F509+F523+F553+F577+F592</f>
        <v>1015286.6000000001</v>
      </c>
      <c r="G508" s="38">
        <f>G509+G523+G553+G577+G592</f>
        <v>1165136.5999999999</v>
      </c>
      <c r="H508" s="38">
        <f>H509+H523+H553+H577+H592+H562</f>
        <v>1018505.4</v>
      </c>
    </row>
    <row r="509" spans="1:8">
      <c r="A509" s="6" t="s">
        <v>401</v>
      </c>
      <c r="B509" s="7" t="s">
        <v>400</v>
      </c>
      <c r="C509" s="7" t="s">
        <v>402</v>
      </c>
      <c r="D509" s="7"/>
      <c r="E509" s="7"/>
      <c r="F509" s="38">
        <f>F510</f>
        <v>467536.6</v>
      </c>
      <c r="G509" s="38">
        <f t="shared" ref="G509:H510" si="232">G510</f>
        <v>467536.6</v>
      </c>
      <c r="H509" s="38">
        <f t="shared" si="232"/>
        <v>468290.8</v>
      </c>
    </row>
    <row r="510" spans="1:8" ht="25.5">
      <c r="A510" s="6" t="s">
        <v>283</v>
      </c>
      <c r="B510" s="7" t="s">
        <v>400</v>
      </c>
      <c r="C510" s="7" t="s">
        <v>402</v>
      </c>
      <c r="D510" s="7" t="s">
        <v>284</v>
      </c>
      <c r="E510" s="7"/>
      <c r="F510" s="38">
        <f>F511</f>
        <v>467536.6</v>
      </c>
      <c r="G510" s="38">
        <f t="shared" si="232"/>
        <v>467536.6</v>
      </c>
      <c r="H510" s="38">
        <f t="shared" si="232"/>
        <v>468290.8</v>
      </c>
    </row>
    <row r="511" spans="1:8" ht="25.5">
      <c r="A511" s="6" t="s">
        <v>403</v>
      </c>
      <c r="B511" s="7" t="s">
        <v>400</v>
      </c>
      <c r="C511" s="7" t="s">
        <v>402</v>
      </c>
      <c r="D511" s="7" t="s">
        <v>404</v>
      </c>
      <c r="E511" s="7"/>
      <c r="F511" s="38">
        <f>F512+F515+F518</f>
        <v>467536.6</v>
      </c>
      <c r="G511" s="38">
        <f t="shared" ref="G511" si="233">G512+G515+G518</f>
        <v>467536.6</v>
      </c>
      <c r="H511" s="38">
        <f>H512+H515+H518+H521</f>
        <v>468290.8</v>
      </c>
    </row>
    <row r="512" spans="1:8" ht="63.75">
      <c r="A512" s="6" t="s">
        <v>405</v>
      </c>
      <c r="B512" s="7" t="s">
        <v>400</v>
      </c>
      <c r="C512" s="7" t="s">
        <v>402</v>
      </c>
      <c r="D512" s="7" t="s">
        <v>406</v>
      </c>
      <c r="E512" s="7"/>
      <c r="F512" s="27">
        <f>F513+F514</f>
        <v>371358.8</v>
      </c>
      <c r="G512" s="27">
        <f t="shared" ref="G512:H512" si="234">G513+G514</f>
        <v>371358.8</v>
      </c>
      <c r="H512" s="27">
        <f t="shared" si="234"/>
        <v>371770</v>
      </c>
    </row>
    <row r="513" spans="1:8">
      <c r="A513" s="6" t="s">
        <v>81</v>
      </c>
      <c r="B513" s="7" t="s">
        <v>400</v>
      </c>
      <c r="C513" s="7" t="s">
        <v>402</v>
      </c>
      <c r="D513" s="7" t="s">
        <v>406</v>
      </c>
      <c r="E513" s="7" t="s">
        <v>82</v>
      </c>
      <c r="F513" s="27">
        <v>358338.8</v>
      </c>
      <c r="G513" s="27">
        <v>358338.8</v>
      </c>
      <c r="H513" s="27">
        <v>358750</v>
      </c>
    </row>
    <row r="514" spans="1:8" hidden="1">
      <c r="A514" s="6" t="s">
        <v>271</v>
      </c>
      <c r="B514" s="7" t="s">
        <v>400</v>
      </c>
      <c r="C514" s="7" t="s">
        <v>402</v>
      </c>
      <c r="D514" s="7" t="s">
        <v>406</v>
      </c>
      <c r="E514" s="7" t="s">
        <v>272</v>
      </c>
      <c r="F514" s="27">
        <v>13020</v>
      </c>
      <c r="G514" s="27">
        <v>13020</v>
      </c>
      <c r="H514" s="27">
        <v>13020</v>
      </c>
    </row>
    <row r="515" spans="1:8" ht="25.5" hidden="1">
      <c r="A515" s="6" t="s">
        <v>27</v>
      </c>
      <c r="B515" s="7" t="s">
        <v>400</v>
      </c>
      <c r="C515" s="7" t="s">
        <v>402</v>
      </c>
      <c r="D515" s="7" t="s">
        <v>407</v>
      </c>
      <c r="E515" s="7"/>
      <c r="F515" s="27">
        <f>F516+F517</f>
        <v>4831</v>
      </c>
      <c r="G515" s="27">
        <f t="shared" ref="G515:H515" si="235">G516+G517</f>
        <v>4831</v>
      </c>
      <c r="H515" s="27">
        <f t="shared" si="235"/>
        <v>4831</v>
      </c>
    </row>
    <row r="516" spans="1:8" hidden="1">
      <c r="A516" s="6" t="s">
        <v>81</v>
      </c>
      <c r="B516" s="7" t="s">
        <v>400</v>
      </c>
      <c r="C516" s="7" t="s">
        <v>402</v>
      </c>
      <c r="D516" s="7" t="s">
        <v>407</v>
      </c>
      <c r="E516" s="7" t="s">
        <v>82</v>
      </c>
      <c r="F516" s="27">
        <v>4653.7</v>
      </c>
      <c r="G516" s="27">
        <v>4653.7</v>
      </c>
      <c r="H516" s="27">
        <v>4653.7</v>
      </c>
    </row>
    <row r="517" spans="1:8" hidden="1">
      <c r="A517" s="6" t="s">
        <v>271</v>
      </c>
      <c r="B517" s="7" t="s">
        <v>400</v>
      </c>
      <c r="C517" s="7" t="s">
        <v>402</v>
      </c>
      <c r="D517" s="7" t="s">
        <v>407</v>
      </c>
      <c r="E517" s="7" t="s">
        <v>272</v>
      </c>
      <c r="F517" s="27">
        <v>177.3</v>
      </c>
      <c r="G517" s="27">
        <v>177.3</v>
      </c>
      <c r="H517" s="27">
        <v>177.3</v>
      </c>
    </row>
    <row r="518" spans="1:8" ht="38.25">
      <c r="A518" s="6" t="s">
        <v>408</v>
      </c>
      <c r="B518" s="7" t="s">
        <v>400</v>
      </c>
      <c r="C518" s="7" t="s">
        <v>402</v>
      </c>
      <c r="D518" s="7" t="s">
        <v>409</v>
      </c>
      <c r="E518" s="7"/>
      <c r="F518" s="40">
        <f>F519+F520</f>
        <v>91346.8</v>
      </c>
      <c r="G518" s="40">
        <f t="shared" ref="G518:H518" si="236">G519+G520</f>
        <v>91346.8</v>
      </c>
      <c r="H518" s="40">
        <f t="shared" si="236"/>
        <v>91346.8</v>
      </c>
    </row>
    <row r="519" spans="1:8">
      <c r="A519" s="6" t="s">
        <v>81</v>
      </c>
      <c r="B519" s="7" t="s">
        <v>400</v>
      </c>
      <c r="C519" s="7" t="s">
        <v>402</v>
      </c>
      <c r="D519" s="7" t="s">
        <v>409</v>
      </c>
      <c r="E519" s="7" t="s">
        <v>82</v>
      </c>
      <c r="F519" s="24">
        <v>87809.8</v>
      </c>
      <c r="G519" s="24">
        <v>87809.8</v>
      </c>
      <c r="H519" s="24">
        <v>87828</v>
      </c>
    </row>
    <row r="520" spans="1:8">
      <c r="A520" s="6" t="s">
        <v>271</v>
      </c>
      <c r="B520" s="7" t="s">
        <v>400</v>
      </c>
      <c r="C520" s="7" t="s">
        <v>402</v>
      </c>
      <c r="D520" s="7" t="s">
        <v>409</v>
      </c>
      <c r="E520" s="7" t="s">
        <v>272</v>
      </c>
      <c r="F520" s="24">
        <v>3537</v>
      </c>
      <c r="G520" s="24">
        <v>3537</v>
      </c>
      <c r="H520" s="24">
        <v>3518.8</v>
      </c>
    </row>
    <row r="521" spans="1:8" ht="25.5">
      <c r="A521" s="6" t="s">
        <v>562</v>
      </c>
      <c r="B521" s="7" t="s">
        <v>400</v>
      </c>
      <c r="C521" s="7" t="s">
        <v>402</v>
      </c>
      <c r="D521" s="7" t="s">
        <v>561</v>
      </c>
      <c r="E521" s="7"/>
      <c r="F521" s="24">
        <v>0</v>
      </c>
      <c r="G521" s="24"/>
      <c r="H521" s="24">
        <v>343</v>
      </c>
    </row>
    <row r="522" spans="1:8">
      <c r="A522" s="6" t="s">
        <v>81</v>
      </c>
      <c r="B522" s="7" t="s">
        <v>400</v>
      </c>
      <c r="C522" s="7" t="s">
        <v>402</v>
      </c>
      <c r="D522" s="7" t="s">
        <v>561</v>
      </c>
      <c r="E522" s="7" t="s">
        <v>82</v>
      </c>
      <c r="F522" s="24">
        <v>0</v>
      </c>
      <c r="G522" s="24"/>
      <c r="H522" s="24">
        <v>343</v>
      </c>
    </row>
    <row r="523" spans="1:8">
      <c r="A523" s="6" t="s">
        <v>410</v>
      </c>
      <c r="B523" s="7" t="s">
        <v>400</v>
      </c>
      <c r="C523" s="7" t="s">
        <v>411</v>
      </c>
      <c r="D523" s="7"/>
      <c r="E523" s="7"/>
      <c r="F523" s="24">
        <f>F524</f>
        <v>427663.7</v>
      </c>
      <c r="G523" s="24">
        <f t="shared" ref="G523:H523" si="237">G524</f>
        <v>577513.69999999995</v>
      </c>
      <c r="H523" s="24">
        <f t="shared" si="237"/>
        <v>429216.3</v>
      </c>
    </row>
    <row r="524" spans="1:8" ht="25.5">
      <c r="A524" s="6" t="s">
        <v>283</v>
      </c>
      <c r="B524" s="7" t="s">
        <v>400</v>
      </c>
      <c r="C524" s="7" t="s">
        <v>411</v>
      </c>
      <c r="D524" s="7" t="s">
        <v>284</v>
      </c>
      <c r="E524" s="7"/>
      <c r="F524" s="24">
        <f>F546+F525</f>
        <v>427663.7</v>
      </c>
      <c r="G524" s="24">
        <f t="shared" ref="G524:H524" si="238">G546+G525</f>
        <v>577513.69999999995</v>
      </c>
      <c r="H524" s="24">
        <f t="shared" si="238"/>
        <v>429216.3</v>
      </c>
    </row>
    <row r="525" spans="1:8" ht="25.5">
      <c r="A525" s="6" t="s">
        <v>412</v>
      </c>
      <c r="B525" s="7" t="s">
        <v>400</v>
      </c>
      <c r="C525" s="7" t="s">
        <v>411</v>
      </c>
      <c r="D525" s="7" t="s">
        <v>413</v>
      </c>
      <c r="E525" s="7"/>
      <c r="F525" s="24">
        <f>F526+F528+F531+F533+F537+F541</f>
        <v>424847.5</v>
      </c>
      <c r="G525" s="24">
        <f t="shared" ref="G525" si="239">G526+G528+G531+G533+G537+G541</f>
        <v>574697.5</v>
      </c>
      <c r="H525" s="24">
        <f>H526+H528+H531+H533+H537+H541+H535</f>
        <v>426400.1</v>
      </c>
    </row>
    <row r="526" spans="1:8" ht="114.75">
      <c r="A526" s="6" t="s">
        <v>414</v>
      </c>
      <c r="B526" s="7" t="s">
        <v>400</v>
      </c>
      <c r="C526" s="7" t="s">
        <v>411</v>
      </c>
      <c r="D526" s="7" t="s">
        <v>415</v>
      </c>
      <c r="E526" s="7"/>
      <c r="F526" s="26">
        <f>F527</f>
        <v>325738.40000000002</v>
      </c>
      <c r="G526" s="26">
        <f t="shared" ref="G526:H526" si="240">G527</f>
        <v>325738.40000000002</v>
      </c>
      <c r="H526" s="26">
        <f t="shared" si="240"/>
        <v>327132</v>
      </c>
    </row>
    <row r="527" spans="1:8">
      <c r="A527" s="6" t="s">
        <v>81</v>
      </c>
      <c r="B527" s="7" t="s">
        <v>400</v>
      </c>
      <c r="C527" s="7" t="s">
        <v>411</v>
      </c>
      <c r="D527" s="7" t="s">
        <v>415</v>
      </c>
      <c r="E527" s="7" t="s">
        <v>82</v>
      </c>
      <c r="F527" s="27">
        <v>325738.40000000002</v>
      </c>
      <c r="G527" s="27">
        <v>325738.40000000002</v>
      </c>
      <c r="H527" s="27">
        <v>327132</v>
      </c>
    </row>
    <row r="528" spans="1:8" ht="25.5" hidden="1">
      <c r="A528" s="6" t="s">
        <v>27</v>
      </c>
      <c r="B528" s="7" t="s">
        <v>400</v>
      </c>
      <c r="C528" s="7" t="s">
        <v>411</v>
      </c>
      <c r="D528" s="7" t="s">
        <v>416</v>
      </c>
      <c r="E528" s="7"/>
      <c r="F528" s="27">
        <f>F529+F530</f>
        <v>3869.6</v>
      </c>
      <c r="G528" s="27">
        <f t="shared" ref="G528:H528" si="241">G529+G530</f>
        <v>3869.6</v>
      </c>
      <c r="H528" s="27">
        <f t="shared" si="241"/>
        <v>3869.6</v>
      </c>
    </row>
    <row r="529" spans="1:8" hidden="1">
      <c r="A529" s="6" t="s">
        <v>81</v>
      </c>
      <c r="B529" s="7" t="s">
        <v>400</v>
      </c>
      <c r="C529" s="7" t="s">
        <v>411</v>
      </c>
      <c r="D529" s="7" t="s">
        <v>416</v>
      </c>
      <c r="E529" s="7" t="s">
        <v>82</v>
      </c>
      <c r="F529" s="27">
        <v>3813</v>
      </c>
      <c r="G529" s="27">
        <v>3813</v>
      </c>
      <c r="H529" s="27">
        <v>3813</v>
      </c>
    </row>
    <row r="530" spans="1:8" ht="18" hidden="1" customHeight="1">
      <c r="A530" s="6" t="s">
        <v>25</v>
      </c>
      <c r="B530" s="7" t="s">
        <v>400</v>
      </c>
      <c r="C530" s="7" t="s">
        <v>411</v>
      </c>
      <c r="D530" s="7" t="s">
        <v>416</v>
      </c>
      <c r="E530" s="7" t="s">
        <v>26</v>
      </c>
      <c r="F530" s="27">
        <v>56.6</v>
      </c>
      <c r="G530" s="27">
        <v>56.6</v>
      </c>
      <c r="H530" s="27">
        <v>56.6</v>
      </c>
    </row>
    <row r="531" spans="1:8" ht="38.25">
      <c r="A531" s="6" t="s">
        <v>408</v>
      </c>
      <c r="B531" s="7" t="s">
        <v>400</v>
      </c>
      <c r="C531" s="7" t="s">
        <v>411</v>
      </c>
      <c r="D531" s="7" t="s">
        <v>417</v>
      </c>
      <c r="E531" s="7"/>
      <c r="F531" s="27">
        <f>F532</f>
        <v>37496.5</v>
      </c>
      <c r="G531" s="27">
        <f t="shared" ref="G531:H531" si="242">G532</f>
        <v>37496.5</v>
      </c>
      <c r="H531" s="27">
        <f t="shared" si="242"/>
        <v>37325.5</v>
      </c>
    </row>
    <row r="532" spans="1:8">
      <c r="A532" s="6" t="s">
        <v>81</v>
      </c>
      <c r="B532" s="7" t="s">
        <v>400</v>
      </c>
      <c r="C532" s="7" t="s">
        <v>411</v>
      </c>
      <c r="D532" s="7" t="s">
        <v>417</v>
      </c>
      <c r="E532" s="7" t="s">
        <v>82</v>
      </c>
      <c r="F532" s="28">
        <v>37496.5</v>
      </c>
      <c r="G532" s="28">
        <v>37496.5</v>
      </c>
      <c r="H532" s="28">
        <v>37325.5</v>
      </c>
    </row>
    <row r="533" spans="1:8" ht="38.25" hidden="1">
      <c r="A533" s="32" t="s">
        <v>511</v>
      </c>
      <c r="B533" s="35" t="s">
        <v>400</v>
      </c>
      <c r="C533" s="35" t="s">
        <v>411</v>
      </c>
      <c r="D533" s="35" t="s">
        <v>510</v>
      </c>
      <c r="E533" s="35"/>
      <c r="F533" s="43">
        <f>F534</f>
        <v>150</v>
      </c>
      <c r="G533" s="43">
        <f t="shared" ref="G533:H533" si="243">G534</f>
        <v>150000</v>
      </c>
      <c r="H533" s="43">
        <f t="shared" si="243"/>
        <v>150</v>
      </c>
    </row>
    <row r="534" spans="1:8" hidden="1">
      <c r="A534" s="32" t="s">
        <v>81</v>
      </c>
      <c r="B534" s="35" t="s">
        <v>400</v>
      </c>
      <c r="C534" s="35" t="s">
        <v>411</v>
      </c>
      <c r="D534" s="35" t="s">
        <v>510</v>
      </c>
      <c r="E534" s="35" t="s">
        <v>82</v>
      </c>
      <c r="F534" s="43">
        <v>150</v>
      </c>
      <c r="G534" s="43">
        <v>150000</v>
      </c>
      <c r="H534" s="43">
        <v>150</v>
      </c>
    </row>
    <row r="535" spans="1:8" ht="25.5">
      <c r="A535" s="6" t="s">
        <v>562</v>
      </c>
      <c r="B535" s="35" t="s">
        <v>400</v>
      </c>
      <c r="C535" s="35" t="s">
        <v>411</v>
      </c>
      <c r="D535" s="62" t="s">
        <v>564</v>
      </c>
      <c r="E535" s="35"/>
      <c r="F535" s="43">
        <v>0</v>
      </c>
      <c r="G535" s="43"/>
      <c r="H535" s="43">
        <v>330</v>
      </c>
    </row>
    <row r="536" spans="1:8">
      <c r="A536" s="32" t="s">
        <v>81</v>
      </c>
      <c r="B536" s="35" t="s">
        <v>400</v>
      </c>
      <c r="C536" s="35" t="s">
        <v>411</v>
      </c>
      <c r="D536" s="62" t="s">
        <v>564</v>
      </c>
      <c r="E536" s="35">
        <v>610</v>
      </c>
      <c r="F536" s="43">
        <v>0</v>
      </c>
      <c r="G536" s="43"/>
      <c r="H536" s="43">
        <v>330</v>
      </c>
    </row>
    <row r="537" spans="1:8" ht="102">
      <c r="A537" s="32" t="s">
        <v>563</v>
      </c>
      <c r="B537" s="7" t="s">
        <v>400</v>
      </c>
      <c r="C537" s="7" t="s">
        <v>411</v>
      </c>
      <c r="D537" s="7" t="s">
        <v>418</v>
      </c>
      <c r="E537" s="7"/>
      <c r="F537" s="27">
        <f>F538+F539+F540</f>
        <v>27710</v>
      </c>
      <c r="G537" s="27">
        <f t="shared" ref="G537:H537" si="244">G538+G539+G540</f>
        <v>27710</v>
      </c>
      <c r="H537" s="27">
        <f t="shared" si="244"/>
        <v>27710</v>
      </c>
    </row>
    <row r="538" spans="1:8" ht="25.5" hidden="1">
      <c r="A538" s="6" t="s">
        <v>336</v>
      </c>
      <c r="B538" s="7" t="s">
        <v>400</v>
      </c>
      <c r="C538" s="7" t="s">
        <v>411</v>
      </c>
      <c r="D538" s="7" t="s">
        <v>418</v>
      </c>
      <c r="E538" s="7" t="s">
        <v>337</v>
      </c>
      <c r="F538" s="27">
        <v>23139</v>
      </c>
      <c r="G538" s="27">
        <v>23139</v>
      </c>
      <c r="H538" s="27">
        <v>23139</v>
      </c>
    </row>
    <row r="539" spans="1:8" ht="38.25">
      <c r="A539" s="6" t="s">
        <v>23</v>
      </c>
      <c r="B539" s="7" t="s">
        <v>400</v>
      </c>
      <c r="C539" s="7" t="s">
        <v>411</v>
      </c>
      <c r="D539" s="7" t="s">
        <v>418</v>
      </c>
      <c r="E539" s="7" t="s">
        <v>24</v>
      </c>
      <c r="F539" s="27">
        <v>4566</v>
      </c>
      <c r="G539" s="27">
        <v>4566</v>
      </c>
      <c r="H539" s="27">
        <v>4556</v>
      </c>
    </row>
    <row r="540" spans="1:8" ht="15" customHeight="1">
      <c r="A540" s="6" t="s">
        <v>25</v>
      </c>
      <c r="B540" s="7" t="s">
        <v>400</v>
      </c>
      <c r="C540" s="7" t="s">
        <v>411</v>
      </c>
      <c r="D540" s="7" t="s">
        <v>418</v>
      </c>
      <c r="E540" s="7" t="s">
        <v>26</v>
      </c>
      <c r="F540" s="27">
        <v>5</v>
      </c>
      <c r="G540" s="27">
        <v>5</v>
      </c>
      <c r="H540" s="27">
        <v>15</v>
      </c>
    </row>
    <row r="541" spans="1:8" ht="63.75" hidden="1">
      <c r="A541" s="6" t="s">
        <v>419</v>
      </c>
      <c r="B541" s="7" t="s">
        <v>400</v>
      </c>
      <c r="C541" s="7" t="s">
        <v>411</v>
      </c>
      <c r="D541" s="7" t="s">
        <v>420</v>
      </c>
      <c r="E541" s="7"/>
      <c r="F541" s="27">
        <f>F542+F543+F544+F545</f>
        <v>29883</v>
      </c>
      <c r="G541" s="27">
        <f t="shared" ref="G541:H541" si="245">G542+G543+G544+G545</f>
        <v>29883</v>
      </c>
      <c r="H541" s="27">
        <f t="shared" si="245"/>
        <v>29883</v>
      </c>
    </row>
    <row r="542" spans="1:8" ht="25.5" hidden="1">
      <c r="A542" s="6" t="s">
        <v>336</v>
      </c>
      <c r="B542" s="7" t="s">
        <v>400</v>
      </c>
      <c r="C542" s="7" t="s">
        <v>411</v>
      </c>
      <c r="D542" s="7" t="s">
        <v>420</v>
      </c>
      <c r="E542" s="7" t="s">
        <v>337</v>
      </c>
      <c r="F542" s="27">
        <v>20839</v>
      </c>
      <c r="G542" s="27">
        <v>20839</v>
      </c>
      <c r="H542" s="27">
        <v>20839</v>
      </c>
    </row>
    <row r="543" spans="1:8" ht="38.25" hidden="1">
      <c r="A543" s="6" t="s">
        <v>23</v>
      </c>
      <c r="B543" s="7" t="s">
        <v>400</v>
      </c>
      <c r="C543" s="7" t="s">
        <v>411</v>
      </c>
      <c r="D543" s="7" t="s">
        <v>420</v>
      </c>
      <c r="E543" s="7" t="s">
        <v>24</v>
      </c>
      <c r="F543" s="27">
        <v>8384</v>
      </c>
      <c r="G543" s="27">
        <v>8384</v>
      </c>
      <c r="H543" s="27">
        <v>8384</v>
      </c>
    </row>
    <row r="544" spans="1:8" ht="38.25" hidden="1">
      <c r="A544" s="6" t="s">
        <v>127</v>
      </c>
      <c r="B544" s="7" t="s">
        <v>400</v>
      </c>
      <c r="C544" s="7" t="s">
        <v>411</v>
      </c>
      <c r="D544" s="7" t="s">
        <v>420</v>
      </c>
      <c r="E544" s="7" t="s">
        <v>128</v>
      </c>
      <c r="F544" s="27">
        <v>600</v>
      </c>
      <c r="G544" s="27">
        <v>600</v>
      </c>
      <c r="H544" s="27">
        <v>600</v>
      </c>
    </row>
    <row r="545" spans="1:8" ht="25.5" hidden="1">
      <c r="A545" s="6" t="s">
        <v>25</v>
      </c>
      <c r="B545" s="7" t="s">
        <v>400</v>
      </c>
      <c r="C545" s="7" t="s">
        <v>411</v>
      </c>
      <c r="D545" s="7" t="s">
        <v>420</v>
      </c>
      <c r="E545" s="7" t="s">
        <v>26</v>
      </c>
      <c r="F545" s="28">
        <v>60</v>
      </c>
      <c r="G545" s="28">
        <v>60</v>
      </c>
      <c r="H545" s="28">
        <v>60</v>
      </c>
    </row>
    <row r="546" spans="1:8" ht="25.5" hidden="1">
      <c r="A546" s="6" t="s">
        <v>421</v>
      </c>
      <c r="B546" s="7" t="s">
        <v>400</v>
      </c>
      <c r="C546" s="7" t="s">
        <v>411</v>
      </c>
      <c r="D546" s="7" t="s">
        <v>422</v>
      </c>
      <c r="E546" s="7"/>
      <c r="F546" s="24">
        <f>F547+F549+F551</f>
        <v>2816.2</v>
      </c>
      <c r="G546" s="24">
        <f t="shared" ref="G546:H546" si="246">G547+G549+G551</f>
        <v>2816.2</v>
      </c>
      <c r="H546" s="24">
        <f t="shared" si="246"/>
        <v>2816.2</v>
      </c>
    </row>
    <row r="547" spans="1:8" ht="51" hidden="1">
      <c r="A547" s="32" t="s">
        <v>512</v>
      </c>
      <c r="B547" s="35" t="s">
        <v>400</v>
      </c>
      <c r="C547" s="35" t="s">
        <v>411</v>
      </c>
      <c r="D547" s="35" t="s">
        <v>513</v>
      </c>
      <c r="E547" s="35"/>
      <c r="F547" s="24">
        <f>F548</f>
        <v>916.2</v>
      </c>
      <c r="G547" s="24">
        <f t="shared" ref="G547:H547" si="247">G548</f>
        <v>916.2</v>
      </c>
      <c r="H547" s="24">
        <f t="shared" si="247"/>
        <v>916.2</v>
      </c>
    </row>
    <row r="548" spans="1:8" hidden="1">
      <c r="A548" s="32" t="s">
        <v>81</v>
      </c>
      <c r="B548" s="35" t="s">
        <v>400</v>
      </c>
      <c r="C548" s="35" t="s">
        <v>411</v>
      </c>
      <c r="D548" s="35" t="s">
        <v>513</v>
      </c>
      <c r="E548" s="35" t="s">
        <v>82</v>
      </c>
      <c r="F548" s="24">
        <v>916.2</v>
      </c>
      <c r="G548" s="24">
        <v>916.2</v>
      </c>
      <c r="H548" s="24">
        <v>916.2</v>
      </c>
    </row>
    <row r="549" spans="1:8" ht="51" hidden="1">
      <c r="A549" s="6" t="s">
        <v>423</v>
      </c>
      <c r="B549" s="7" t="s">
        <v>400</v>
      </c>
      <c r="C549" s="7" t="s">
        <v>411</v>
      </c>
      <c r="D549" s="7" t="s">
        <v>424</v>
      </c>
      <c r="E549" s="7"/>
      <c r="F549" s="26">
        <f>F550</f>
        <v>1824</v>
      </c>
      <c r="G549" s="26">
        <f t="shared" ref="G549:H549" si="248">G550</f>
        <v>1824</v>
      </c>
      <c r="H549" s="26">
        <f t="shared" si="248"/>
        <v>1824</v>
      </c>
    </row>
    <row r="550" spans="1:8" hidden="1">
      <c r="A550" s="6" t="s">
        <v>81</v>
      </c>
      <c r="B550" s="7" t="s">
        <v>400</v>
      </c>
      <c r="C550" s="7" t="s">
        <v>411</v>
      </c>
      <c r="D550" s="7" t="s">
        <v>424</v>
      </c>
      <c r="E550" s="7" t="s">
        <v>82</v>
      </c>
      <c r="F550" s="27">
        <v>1824</v>
      </c>
      <c r="G550" s="27">
        <v>1824</v>
      </c>
      <c r="H550" s="27">
        <v>1824</v>
      </c>
    </row>
    <row r="551" spans="1:8" ht="25.5" hidden="1">
      <c r="A551" s="6" t="s">
        <v>425</v>
      </c>
      <c r="B551" s="7" t="s">
        <v>400</v>
      </c>
      <c r="C551" s="7" t="s">
        <v>411</v>
      </c>
      <c r="D551" s="7" t="s">
        <v>426</v>
      </c>
      <c r="E551" s="7"/>
      <c r="F551" s="27">
        <f>F552</f>
        <v>76</v>
      </c>
      <c r="G551" s="27">
        <f t="shared" ref="G551:H551" si="249">G552</f>
        <v>76</v>
      </c>
      <c r="H551" s="27">
        <f t="shared" si="249"/>
        <v>76</v>
      </c>
    </row>
    <row r="552" spans="1:8" ht="30.75" hidden="1" customHeight="1">
      <c r="A552" s="6" t="s">
        <v>81</v>
      </c>
      <c r="B552" s="7" t="s">
        <v>400</v>
      </c>
      <c r="C552" s="7" t="s">
        <v>411</v>
      </c>
      <c r="D552" s="7" t="s">
        <v>426</v>
      </c>
      <c r="E552" s="7" t="s">
        <v>82</v>
      </c>
      <c r="F552" s="28">
        <v>76</v>
      </c>
      <c r="G552" s="28">
        <v>76</v>
      </c>
      <c r="H552" s="28">
        <v>76</v>
      </c>
    </row>
    <row r="553" spans="1:8">
      <c r="A553" s="46" t="s">
        <v>515</v>
      </c>
      <c r="B553" s="7" t="s">
        <v>400</v>
      </c>
      <c r="C553" s="7" t="s">
        <v>282</v>
      </c>
      <c r="D553" s="7"/>
      <c r="E553" s="7"/>
      <c r="F553" s="24">
        <f>F554</f>
        <v>76451.100000000006</v>
      </c>
      <c r="G553" s="24">
        <f t="shared" ref="G553:H554" si="250">G554</f>
        <v>76451.100000000006</v>
      </c>
      <c r="H553" s="24">
        <f t="shared" si="250"/>
        <v>76622.100000000006</v>
      </c>
    </row>
    <row r="554" spans="1:8" ht="25.5">
      <c r="A554" s="6" t="s">
        <v>283</v>
      </c>
      <c r="B554" s="7" t="s">
        <v>400</v>
      </c>
      <c r="C554" s="7" t="s">
        <v>282</v>
      </c>
      <c r="D554" s="7" t="s">
        <v>284</v>
      </c>
      <c r="E554" s="7"/>
      <c r="F554" s="24">
        <f>F555</f>
        <v>76451.100000000006</v>
      </c>
      <c r="G554" s="24">
        <f t="shared" si="250"/>
        <v>76451.100000000006</v>
      </c>
      <c r="H554" s="24">
        <f t="shared" si="250"/>
        <v>76622.100000000006</v>
      </c>
    </row>
    <row r="555" spans="1:8" ht="25.5">
      <c r="A555" s="6" t="s">
        <v>285</v>
      </c>
      <c r="B555" s="7" t="s">
        <v>400</v>
      </c>
      <c r="C555" s="7" t="s">
        <v>282</v>
      </c>
      <c r="D555" s="7" t="s">
        <v>286</v>
      </c>
      <c r="E555" s="7"/>
      <c r="F555" s="24">
        <f>F556+F559</f>
        <v>76451.100000000006</v>
      </c>
      <c r="G555" s="24">
        <f t="shared" ref="G555:H555" si="251">G556+G559</f>
        <v>76451.100000000006</v>
      </c>
      <c r="H555" s="24">
        <f t="shared" si="251"/>
        <v>76622.100000000006</v>
      </c>
    </row>
    <row r="556" spans="1:8" ht="25.5" hidden="1">
      <c r="A556" s="6" t="s">
        <v>27</v>
      </c>
      <c r="B556" s="7" t="s">
        <v>400</v>
      </c>
      <c r="C556" s="7" t="s">
        <v>282</v>
      </c>
      <c r="D556" s="7" t="s">
        <v>427</v>
      </c>
      <c r="E556" s="7"/>
      <c r="F556" s="24">
        <f>F557+F558</f>
        <v>386.3</v>
      </c>
      <c r="G556" s="24">
        <f t="shared" ref="G556:H556" si="252">G557+G558</f>
        <v>386.3</v>
      </c>
      <c r="H556" s="24">
        <f t="shared" si="252"/>
        <v>386.3</v>
      </c>
    </row>
    <row r="557" spans="1:8" ht="18" hidden="1" customHeight="1">
      <c r="A557" s="6" t="s">
        <v>81</v>
      </c>
      <c r="B557" s="7" t="s">
        <v>400</v>
      </c>
      <c r="C557" s="7" t="s">
        <v>282</v>
      </c>
      <c r="D557" s="7" t="s">
        <v>427</v>
      </c>
      <c r="E557" s="7" t="s">
        <v>82</v>
      </c>
      <c r="F557" s="24">
        <v>61.8</v>
      </c>
      <c r="G557" s="24">
        <v>61.8</v>
      </c>
      <c r="H557" s="24">
        <v>61.8</v>
      </c>
    </row>
    <row r="558" spans="1:8" hidden="1">
      <c r="A558" s="6" t="s">
        <v>271</v>
      </c>
      <c r="B558" s="7" t="s">
        <v>400</v>
      </c>
      <c r="C558" s="7" t="s">
        <v>282</v>
      </c>
      <c r="D558" s="7" t="s">
        <v>427</v>
      </c>
      <c r="E558" s="7" t="s">
        <v>272</v>
      </c>
      <c r="F558" s="24">
        <v>324.5</v>
      </c>
      <c r="G558" s="24">
        <v>324.5</v>
      </c>
      <c r="H558" s="24">
        <v>324.5</v>
      </c>
    </row>
    <row r="559" spans="1:8" ht="76.5">
      <c r="A559" s="6" t="s">
        <v>287</v>
      </c>
      <c r="B559" s="7" t="s">
        <v>400</v>
      </c>
      <c r="C559" s="7" t="s">
        <v>282</v>
      </c>
      <c r="D559" s="7" t="s">
        <v>288</v>
      </c>
      <c r="E559" s="7"/>
      <c r="F559" s="24">
        <f>F560+F561</f>
        <v>76064.800000000003</v>
      </c>
      <c r="G559" s="24">
        <f t="shared" ref="G559:H559" si="253">G560+G561</f>
        <v>76064.800000000003</v>
      </c>
      <c r="H559" s="24">
        <f t="shared" si="253"/>
        <v>76235.8</v>
      </c>
    </row>
    <row r="560" spans="1:8" hidden="1">
      <c r="A560" s="6" t="s">
        <v>81</v>
      </c>
      <c r="B560" s="7" t="s">
        <v>400</v>
      </c>
      <c r="C560" s="7" t="s">
        <v>282</v>
      </c>
      <c r="D560" s="7" t="s">
        <v>288</v>
      </c>
      <c r="E560" s="7" t="s">
        <v>82</v>
      </c>
      <c r="F560" s="24">
        <v>36642</v>
      </c>
      <c r="G560" s="24">
        <v>36642</v>
      </c>
      <c r="H560" s="24">
        <v>36642</v>
      </c>
    </row>
    <row r="561" spans="1:8">
      <c r="A561" s="6" t="s">
        <v>271</v>
      </c>
      <c r="B561" s="7" t="s">
        <v>400</v>
      </c>
      <c r="C561" s="7" t="s">
        <v>282</v>
      </c>
      <c r="D561" s="7" t="s">
        <v>288</v>
      </c>
      <c r="E561" s="7" t="s">
        <v>272</v>
      </c>
      <c r="F561" s="60">
        <v>39422.800000000003</v>
      </c>
      <c r="G561" s="60">
        <v>39422.800000000003</v>
      </c>
      <c r="H561" s="60">
        <v>39593.800000000003</v>
      </c>
    </row>
    <row r="562" spans="1:8" ht="25.5">
      <c r="A562" s="32" t="s">
        <v>558</v>
      </c>
      <c r="B562" s="35" t="s">
        <v>400</v>
      </c>
      <c r="C562" s="35" t="s">
        <v>549</v>
      </c>
      <c r="D562" s="7"/>
      <c r="E562" s="7"/>
      <c r="F562" s="24">
        <f ca="1">F563+F568+F573</f>
        <v>0</v>
      </c>
      <c r="G562" s="24">
        <f t="shared" ref="G562" ca="1" si="254">G563+G568+G573</f>
        <v>0</v>
      </c>
      <c r="H562" s="24">
        <f>H563</f>
        <v>741</v>
      </c>
    </row>
    <row r="563" spans="1:8" ht="25.5">
      <c r="A563" s="32" t="s">
        <v>283</v>
      </c>
      <c r="B563" s="35" t="s">
        <v>400</v>
      </c>
      <c r="C563" s="35" t="s">
        <v>549</v>
      </c>
      <c r="D563" s="35" t="s">
        <v>284</v>
      </c>
      <c r="E563" s="35"/>
      <c r="F563" s="24">
        <f t="shared" ref="F563" si="255">F564+F568</f>
        <v>0</v>
      </c>
      <c r="G563" s="24">
        <f t="shared" ref="G563" si="256">G564+G568</f>
        <v>0</v>
      </c>
      <c r="H563" s="24">
        <f>H564+H568+H573</f>
        <v>741</v>
      </c>
    </row>
    <row r="564" spans="1:8" ht="25.5">
      <c r="A564" s="32" t="s">
        <v>403</v>
      </c>
      <c r="B564" s="35" t="s">
        <v>400</v>
      </c>
      <c r="C564" s="35" t="s">
        <v>549</v>
      </c>
      <c r="D564" s="35" t="s">
        <v>404</v>
      </c>
      <c r="E564" s="35"/>
      <c r="F564" s="24">
        <f>F565</f>
        <v>0</v>
      </c>
      <c r="G564" s="24">
        <f t="shared" ref="G564:H564" si="257">G565</f>
        <v>0</v>
      </c>
      <c r="H564" s="24">
        <f t="shared" si="257"/>
        <v>292.59999999999997</v>
      </c>
    </row>
    <row r="565" spans="1:8" ht="38.25">
      <c r="A565" s="32" t="s">
        <v>550</v>
      </c>
      <c r="B565" s="35" t="s">
        <v>400</v>
      </c>
      <c r="C565" s="35" t="s">
        <v>549</v>
      </c>
      <c r="D565" s="35" t="s">
        <v>551</v>
      </c>
      <c r="E565" s="35"/>
      <c r="F565" s="24">
        <f>F566+F567</f>
        <v>0</v>
      </c>
      <c r="G565" s="24">
        <f t="shared" ref="G565:H565" si="258">G566+G567</f>
        <v>0</v>
      </c>
      <c r="H565" s="24">
        <f t="shared" si="258"/>
        <v>292.59999999999997</v>
      </c>
    </row>
    <row r="566" spans="1:8">
      <c r="A566" s="32" t="s">
        <v>81</v>
      </c>
      <c r="B566" s="35" t="s">
        <v>400</v>
      </c>
      <c r="C566" s="35" t="s">
        <v>549</v>
      </c>
      <c r="D566" s="35" t="s">
        <v>551</v>
      </c>
      <c r="E566" s="35" t="s">
        <v>82</v>
      </c>
      <c r="F566" s="59">
        <v>0</v>
      </c>
      <c r="G566" s="59"/>
      <c r="H566" s="59">
        <v>286.89999999999998</v>
      </c>
    </row>
    <row r="567" spans="1:8">
      <c r="A567" s="32" t="s">
        <v>271</v>
      </c>
      <c r="B567" s="35" t="s">
        <v>400</v>
      </c>
      <c r="C567" s="35" t="s">
        <v>549</v>
      </c>
      <c r="D567" s="35" t="s">
        <v>551</v>
      </c>
      <c r="E567" s="35" t="s">
        <v>272</v>
      </c>
      <c r="F567" s="59">
        <v>0</v>
      </c>
      <c r="G567" s="59"/>
      <c r="H567" s="59">
        <v>5.7</v>
      </c>
    </row>
    <row r="568" spans="1:8" ht="25.5">
      <c r="A568" s="32" t="s">
        <v>412</v>
      </c>
      <c r="B568" s="35" t="s">
        <v>400</v>
      </c>
      <c r="C568" s="35" t="s">
        <v>549</v>
      </c>
      <c r="D568" s="35" t="s">
        <v>413</v>
      </c>
      <c r="E568" s="35"/>
      <c r="F568" s="24">
        <f>F569+F571</f>
        <v>0</v>
      </c>
      <c r="G568" s="24">
        <f t="shared" ref="G568:H568" si="259">G569+G571</f>
        <v>0</v>
      </c>
      <c r="H568" s="24">
        <f t="shared" si="259"/>
        <v>357.2</v>
      </c>
    </row>
    <row r="569" spans="1:8" ht="38.25">
      <c r="A569" s="32" t="s">
        <v>552</v>
      </c>
      <c r="B569" s="35" t="s">
        <v>400</v>
      </c>
      <c r="C569" s="35" t="s">
        <v>549</v>
      </c>
      <c r="D569" s="35" t="s">
        <v>553</v>
      </c>
      <c r="E569" s="35"/>
      <c r="F569" s="24">
        <f>F570</f>
        <v>0</v>
      </c>
      <c r="G569" s="24">
        <f t="shared" ref="G569:H569" si="260">G570</f>
        <v>0</v>
      </c>
      <c r="H569" s="24">
        <f t="shared" si="260"/>
        <v>332.5</v>
      </c>
    </row>
    <row r="570" spans="1:8">
      <c r="A570" s="32" t="s">
        <v>81</v>
      </c>
      <c r="B570" s="35" t="s">
        <v>400</v>
      </c>
      <c r="C570" s="35" t="s">
        <v>549</v>
      </c>
      <c r="D570" s="35" t="s">
        <v>553</v>
      </c>
      <c r="E570" s="35" t="s">
        <v>82</v>
      </c>
      <c r="F570" s="59">
        <v>0</v>
      </c>
      <c r="G570" s="59"/>
      <c r="H570" s="59">
        <v>332.5</v>
      </c>
    </row>
    <row r="571" spans="1:8" ht="51">
      <c r="A571" s="32" t="s">
        <v>554</v>
      </c>
      <c r="B571" s="35" t="s">
        <v>400</v>
      </c>
      <c r="C571" s="35" t="s">
        <v>549</v>
      </c>
      <c r="D571" s="35" t="s">
        <v>555</v>
      </c>
      <c r="E571" s="35"/>
      <c r="F571" s="24">
        <f>F572</f>
        <v>0</v>
      </c>
      <c r="G571" s="24">
        <f t="shared" ref="G571:H571" si="261">G572</f>
        <v>0</v>
      </c>
      <c r="H571" s="24">
        <f t="shared" si="261"/>
        <v>24.7</v>
      </c>
    </row>
    <row r="572" spans="1:8" ht="38.25">
      <c r="A572" s="32" t="s">
        <v>23</v>
      </c>
      <c r="B572" s="35" t="s">
        <v>400</v>
      </c>
      <c r="C572" s="35" t="s">
        <v>549</v>
      </c>
      <c r="D572" s="35" t="s">
        <v>555</v>
      </c>
      <c r="E572" s="35" t="s">
        <v>24</v>
      </c>
      <c r="F572" s="59">
        <v>0</v>
      </c>
      <c r="G572" s="59"/>
      <c r="H572" s="59">
        <v>24.7</v>
      </c>
    </row>
    <row r="573" spans="1:8" ht="25.5">
      <c r="A573" s="32" t="s">
        <v>285</v>
      </c>
      <c r="B573" s="35" t="s">
        <v>400</v>
      </c>
      <c r="C573" s="35" t="s">
        <v>549</v>
      </c>
      <c r="D573" s="35" t="s">
        <v>286</v>
      </c>
      <c r="E573" s="35"/>
      <c r="F573" s="27">
        <f ca="1">F574</f>
        <v>0</v>
      </c>
      <c r="G573" s="27">
        <f t="shared" ref="G573:H573" ca="1" si="262">G574</f>
        <v>0</v>
      </c>
      <c r="H573" s="27">
        <f t="shared" si="262"/>
        <v>91.199999999999989</v>
      </c>
    </row>
    <row r="574" spans="1:8" ht="38.25">
      <c r="A574" s="32" t="s">
        <v>556</v>
      </c>
      <c r="B574" s="35" t="s">
        <v>400</v>
      </c>
      <c r="C574" s="35" t="s">
        <v>549</v>
      </c>
      <c r="D574" s="35" t="s">
        <v>557</v>
      </c>
      <c r="E574" s="35"/>
      <c r="F574" s="27">
        <f ca="1">F575+F574</f>
        <v>0</v>
      </c>
      <c r="G574" s="27">
        <f t="shared" ref="G574" ca="1" si="263">G575+G574</f>
        <v>0</v>
      </c>
      <c r="H574" s="27">
        <f>H575+H576</f>
        <v>91.199999999999989</v>
      </c>
    </row>
    <row r="575" spans="1:8">
      <c r="A575" s="32" t="s">
        <v>81</v>
      </c>
      <c r="B575" s="35" t="s">
        <v>400</v>
      </c>
      <c r="C575" s="35" t="s">
        <v>549</v>
      </c>
      <c r="D575" s="35" t="s">
        <v>557</v>
      </c>
      <c r="E575" s="35" t="s">
        <v>82</v>
      </c>
      <c r="F575" s="59">
        <v>0</v>
      </c>
      <c r="G575" s="59"/>
      <c r="H575" s="59">
        <v>41.8</v>
      </c>
    </row>
    <row r="576" spans="1:8">
      <c r="A576" s="32" t="s">
        <v>271</v>
      </c>
      <c r="B576" s="35" t="s">
        <v>400</v>
      </c>
      <c r="C576" s="35" t="s">
        <v>549</v>
      </c>
      <c r="D576" s="35" t="s">
        <v>557</v>
      </c>
      <c r="E576" s="35" t="s">
        <v>272</v>
      </c>
      <c r="F576" s="59">
        <v>0</v>
      </c>
      <c r="G576" s="59"/>
      <c r="H576" s="59">
        <v>49.4</v>
      </c>
    </row>
    <row r="577" spans="1:8">
      <c r="A577" s="6" t="s">
        <v>290</v>
      </c>
      <c r="B577" s="7" t="s">
        <v>400</v>
      </c>
      <c r="C577" s="7" t="s">
        <v>291</v>
      </c>
      <c r="D577" s="7"/>
      <c r="E577" s="7"/>
      <c r="F577" s="26">
        <f>F578</f>
        <v>4197.3999999999996</v>
      </c>
      <c r="G577" s="26">
        <f t="shared" ref="G577:H578" si="264">G578</f>
        <v>4197.3999999999996</v>
      </c>
      <c r="H577" s="26">
        <f t="shared" si="264"/>
        <v>4197.3999999999996</v>
      </c>
    </row>
    <row r="578" spans="1:8" ht="25.5">
      <c r="A578" s="6" t="s">
        <v>283</v>
      </c>
      <c r="B578" s="7" t="s">
        <v>400</v>
      </c>
      <c r="C578" s="7" t="s">
        <v>291</v>
      </c>
      <c r="D578" s="7" t="s">
        <v>284</v>
      </c>
      <c r="E578" s="7"/>
      <c r="F578" s="27">
        <f>F579</f>
        <v>4197.3999999999996</v>
      </c>
      <c r="G578" s="27">
        <f t="shared" si="264"/>
        <v>4197.3999999999996</v>
      </c>
      <c r="H578" s="27">
        <f t="shared" si="264"/>
        <v>4197.3999999999996</v>
      </c>
    </row>
    <row r="579" spans="1:8" ht="25.5">
      <c r="A579" s="6" t="s">
        <v>292</v>
      </c>
      <c r="B579" s="7" t="s">
        <v>400</v>
      </c>
      <c r="C579" s="7" t="s">
        <v>291</v>
      </c>
      <c r="D579" s="7" t="s">
        <v>293</v>
      </c>
      <c r="E579" s="7"/>
      <c r="F579" s="27">
        <f>F580+F582+F586+F589</f>
        <v>4197.3999999999996</v>
      </c>
      <c r="G579" s="27">
        <f t="shared" ref="G579" si="265">G580+G582+G586+G589</f>
        <v>4197.3999999999996</v>
      </c>
      <c r="H579" s="27">
        <f>H580+H582+H584+H586+H589</f>
        <v>4197.3999999999996</v>
      </c>
    </row>
    <row r="580" spans="1:8" ht="25.5" hidden="1">
      <c r="A580" s="6" t="s">
        <v>27</v>
      </c>
      <c r="B580" s="7" t="s">
        <v>400</v>
      </c>
      <c r="C580" s="7" t="s">
        <v>291</v>
      </c>
      <c r="D580" s="7" t="s">
        <v>428</v>
      </c>
      <c r="E580" s="7"/>
      <c r="F580" s="27">
        <f>F581</f>
        <v>173.2</v>
      </c>
      <c r="G580" s="27">
        <f t="shared" ref="G580:H580" si="266">G581</f>
        <v>173.2</v>
      </c>
      <c r="H580" s="27">
        <f t="shared" si="266"/>
        <v>173.2</v>
      </c>
    </row>
    <row r="581" spans="1:8" hidden="1">
      <c r="A581" s="6" t="s">
        <v>271</v>
      </c>
      <c r="B581" s="7" t="s">
        <v>400</v>
      </c>
      <c r="C581" s="7" t="s">
        <v>291</v>
      </c>
      <c r="D581" s="7" t="s">
        <v>428</v>
      </c>
      <c r="E581" s="7" t="s">
        <v>272</v>
      </c>
      <c r="F581" s="27">
        <v>173.2</v>
      </c>
      <c r="G581" s="27">
        <v>173.2</v>
      </c>
      <c r="H581" s="27">
        <v>173.2</v>
      </c>
    </row>
    <row r="582" spans="1:8" ht="63.75" hidden="1">
      <c r="A582" s="6" t="s">
        <v>429</v>
      </c>
      <c r="B582" s="7" t="s">
        <v>400</v>
      </c>
      <c r="C582" s="7" t="s">
        <v>291</v>
      </c>
      <c r="D582" s="7" t="s">
        <v>430</v>
      </c>
      <c r="E582" s="7"/>
      <c r="F582" s="27">
        <f>F583</f>
        <v>3824.2</v>
      </c>
      <c r="G582" s="27">
        <f t="shared" ref="G582:H582" si="267">G583</f>
        <v>3824.2</v>
      </c>
      <c r="H582" s="27">
        <f t="shared" si="267"/>
        <v>3824.2</v>
      </c>
    </row>
    <row r="583" spans="1:8" hidden="1">
      <c r="A583" s="6" t="s">
        <v>271</v>
      </c>
      <c r="B583" s="7" t="s">
        <v>400</v>
      </c>
      <c r="C583" s="7" t="s">
        <v>291</v>
      </c>
      <c r="D583" s="7" t="s">
        <v>430</v>
      </c>
      <c r="E583" s="7" t="s">
        <v>272</v>
      </c>
      <c r="F583" s="27">
        <v>3824.2</v>
      </c>
      <c r="G583" s="27">
        <v>3824.2</v>
      </c>
      <c r="H583" s="27">
        <v>3824.2</v>
      </c>
    </row>
    <row r="584" spans="1:8" ht="38.25">
      <c r="A584" s="32" t="s">
        <v>547</v>
      </c>
      <c r="B584" s="35" t="s">
        <v>400</v>
      </c>
      <c r="C584" s="35" t="s">
        <v>291</v>
      </c>
      <c r="D584" s="35" t="s">
        <v>548</v>
      </c>
      <c r="E584" s="35"/>
      <c r="F584" s="27">
        <f>F585</f>
        <v>0</v>
      </c>
      <c r="G584" s="27">
        <f t="shared" ref="G584:H584" si="268">G585</f>
        <v>0</v>
      </c>
      <c r="H584" s="27">
        <f t="shared" si="268"/>
        <v>22.8</v>
      </c>
    </row>
    <row r="585" spans="1:8">
      <c r="A585" s="32" t="s">
        <v>271</v>
      </c>
      <c r="B585" s="35" t="s">
        <v>400</v>
      </c>
      <c r="C585" s="35" t="s">
        <v>291</v>
      </c>
      <c r="D585" s="35" t="s">
        <v>548</v>
      </c>
      <c r="E585" s="35" t="s">
        <v>272</v>
      </c>
      <c r="F585" s="27">
        <v>0</v>
      </c>
      <c r="G585" s="27"/>
      <c r="H585" s="55">
        <v>22.8</v>
      </c>
    </row>
    <row r="586" spans="1:8" ht="38.25">
      <c r="A586" s="6" t="s">
        <v>294</v>
      </c>
      <c r="B586" s="7" t="s">
        <v>400</v>
      </c>
      <c r="C586" s="7" t="s">
        <v>291</v>
      </c>
      <c r="D586" s="7" t="s">
        <v>431</v>
      </c>
      <c r="E586" s="7"/>
      <c r="F586" s="27">
        <f>F587+F588</f>
        <v>140</v>
      </c>
      <c r="G586" s="27">
        <f t="shared" ref="G586:H586" si="269">G587+G588</f>
        <v>140</v>
      </c>
      <c r="H586" s="27">
        <f t="shared" si="269"/>
        <v>66.099999999999994</v>
      </c>
    </row>
    <row r="587" spans="1:8" ht="38.25">
      <c r="A587" s="32" t="s">
        <v>23</v>
      </c>
      <c r="B587" s="35" t="s">
        <v>400</v>
      </c>
      <c r="C587" s="35" t="s">
        <v>291</v>
      </c>
      <c r="D587" s="35" t="s">
        <v>431</v>
      </c>
      <c r="E587" s="35" t="s">
        <v>24</v>
      </c>
      <c r="F587" s="27">
        <v>0</v>
      </c>
      <c r="G587" s="27"/>
      <c r="H587" s="27">
        <v>31</v>
      </c>
    </row>
    <row r="588" spans="1:8" ht="38.25">
      <c r="A588" s="6" t="s">
        <v>127</v>
      </c>
      <c r="B588" s="7" t="s">
        <v>400</v>
      </c>
      <c r="C588" s="7" t="s">
        <v>291</v>
      </c>
      <c r="D588" s="7" t="s">
        <v>431</v>
      </c>
      <c r="E588" s="7" t="s">
        <v>128</v>
      </c>
      <c r="F588" s="27">
        <v>140</v>
      </c>
      <c r="G588" s="27">
        <v>140</v>
      </c>
      <c r="H588" s="27">
        <v>35.1</v>
      </c>
    </row>
    <row r="589" spans="1:8" ht="38.25">
      <c r="A589" s="6" t="s">
        <v>294</v>
      </c>
      <c r="B589" s="7" t="s">
        <v>400</v>
      </c>
      <c r="C589" s="7" t="s">
        <v>291</v>
      </c>
      <c r="D589" s="7" t="s">
        <v>295</v>
      </c>
      <c r="E589" s="7"/>
      <c r="F589" s="27">
        <f>F590+F591</f>
        <v>60</v>
      </c>
      <c r="G589" s="27">
        <f t="shared" ref="G589:H589" si="270">G590+G591</f>
        <v>60</v>
      </c>
      <c r="H589" s="27">
        <f t="shared" si="270"/>
        <v>111.1</v>
      </c>
    </row>
    <row r="590" spans="1:8">
      <c r="A590" s="6" t="s">
        <v>81</v>
      </c>
      <c r="B590" s="7" t="s">
        <v>400</v>
      </c>
      <c r="C590" s="7" t="s">
        <v>291</v>
      </c>
      <c r="D590" s="7" t="s">
        <v>295</v>
      </c>
      <c r="E590" s="7" t="s">
        <v>82</v>
      </c>
      <c r="F590" s="27">
        <v>50</v>
      </c>
      <c r="G590" s="27">
        <v>50</v>
      </c>
      <c r="H590" s="27">
        <v>90.3</v>
      </c>
    </row>
    <row r="591" spans="1:8">
      <c r="A591" s="6" t="s">
        <v>271</v>
      </c>
      <c r="B591" s="7" t="s">
        <v>400</v>
      </c>
      <c r="C591" s="7" t="s">
        <v>291</v>
      </c>
      <c r="D591" s="7" t="s">
        <v>295</v>
      </c>
      <c r="E591" s="7" t="s">
        <v>272</v>
      </c>
      <c r="F591" s="28">
        <v>10</v>
      </c>
      <c r="G591" s="28">
        <v>10</v>
      </c>
      <c r="H591" s="28">
        <v>20.8</v>
      </c>
    </row>
    <row r="592" spans="1:8">
      <c r="A592" s="6" t="s">
        <v>432</v>
      </c>
      <c r="B592" s="7" t="s">
        <v>400</v>
      </c>
      <c r="C592" s="7" t="s">
        <v>433</v>
      </c>
      <c r="D592" s="7"/>
      <c r="E592" s="7"/>
      <c r="F592" s="26">
        <f>F593+F604</f>
        <v>39437.800000000003</v>
      </c>
      <c r="G592" s="26">
        <f t="shared" ref="G592:H592" si="271">G593+G604</f>
        <v>39437.800000000003</v>
      </c>
      <c r="H592" s="26">
        <f t="shared" si="271"/>
        <v>39437.800000000003</v>
      </c>
    </row>
    <row r="593" spans="1:8" ht="25.5">
      <c r="A593" s="6" t="s">
        <v>283</v>
      </c>
      <c r="B593" s="7" t="s">
        <v>400</v>
      </c>
      <c r="C593" s="7" t="s">
        <v>433</v>
      </c>
      <c r="D593" s="7" t="s">
        <v>284</v>
      </c>
      <c r="E593" s="7"/>
      <c r="F593" s="27">
        <f>F594</f>
        <v>39417.800000000003</v>
      </c>
      <c r="G593" s="27">
        <f t="shared" ref="G593:H593" si="272">G594</f>
        <v>39417.800000000003</v>
      </c>
      <c r="H593" s="27">
        <f t="shared" si="272"/>
        <v>39417.800000000003</v>
      </c>
    </row>
    <row r="594" spans="1:8" ht="25.5">
      <c r="A594" s="6" t="s">
        <v>434</v>
      </c>
      <c r="B594" s="7" t="s">
        <v>400</v>
      </c>
      <c r="C594" s="7" t="s">
        <v>433</v>
      </c>
      <c r="D594" s="7" t="s">
        <v>435</v>
      </c>
      <c r="E594" s="7"/>
      <c r="F594" s="27">
        <f>F595+F598+F602</f>
        <v>39417.800000000003</v>
      </c>
      <c r="G594" s="27">
        <f t="shared" ref="G594:H594" si="273">G595+G598+G602</f>
        <v>39417.800000000003</v>
      </c>
      <c r="H594" s="27">
        <f t="shared" si="273"/>
        <v>39417.800000000003</v>
      </c>
    </row>
    <row r="595" spans="1:8" ht="76.5">
      <c r="A595" s="6" t="s">
        <v>436</v>
      </c>
      <c r="B595" s="7" t="s">
        <v>400</v>
      </c>
      <c r="C595" s="7" t="s">
        <v>433</v>
      </c>
      <c r="D595" s="7" t="s">
        <v>437</v>
      </c>
      <c r="E595" s="7"/>
      <c r="F595" s="27">
        <f>F596+F597</f>
        <v>5131</v>
      </c>
      <c r="G595" s="27">
        <f t="shared" ref="G595:H595" si="274">G596+G597</f>
        <v>5131</v>
      </c>
      <c r="H595" s="27">
        <f t="shared" si="274"/>
        <v>5131.8999999999996</v>
      </c>
    </row>
    <row r="596" spans="1:8" ht="25.5">
      <c r="A596" s="6" t="s">
        <v>17</v>
      </c>
      <c r="B596" s="7" t="s">
        <v>400</v>
      </c>
      <c r="C596" s="7" t="s">
        <v>433</v>
      </c>
      <c r="D596" s="7" t="s">
        <v>437</v>
      </c>
      <c r="E596" s="7" t="s">
        <v>18</v>
      </c>
      <c r="F596" s="27">
        <v>5042</v>
      </c>
      <c r="G596" s="27">
        <v>5042</v>
      </c>
      <c r="H596" s="27">
        <v>5052.8999999999996</v>
      </c>
    </row>
    <row r="597" spans="1:8" ht="38.25">
      <c r="A597" s="6" t="s">
        <v>23</v>
      </c>
      <c r="B597" s="7" t="s">
        <v>400</v>
      </c>
      <c r="C597" s="7" t="s">
        <v>433</v>
      </c>
      <c r="D597" s="7" t="s">
        <v>437</v>
      </c>
      <c r="E597" s="7" t="s">
        <v>24</v>
      </c>
      <c r="F597" s="27">
        <v>89</v>
      </c>
      <c r="G597" s="27">
        <v>89</v>
      </c>
      <c r="H597" s="27">
        <v>79</v>
      </c>
    </row>
    <row r="598" spans="1:8" ht="39.75" customHeight="1">
      <c r="A598" s="6" t="s">
        <v>438</v>
      </c>
      <c r="B598" s="7" t="s">
        <v>400</v>
      </c>
      <c r="C598" s="7" t="s">
        <v>433</v>
      </c>
      <c r="D598" s="7" t="s">
        <v>439</v>
      </c>
      <c r="E598" s="7"/>
      <c r="F598" s="27">
        <f>F599+F600+F601</f>
        <v>34142.9</v>
      </c>
      <c r="G598" s="27">
        <f t="shared" ref="G598:H598" si="275">G599+G600+G601</f>
        <v>34142.9</v>
      </c>
      <c r="H598" s="27">
        <f t="shared" si="275"/>
        <v>34142</v>
      </c>
    </row>
    <row r="599" spans="1:8" ht="25.5" hidden="1">
      <c r="A599" s="6" t="s">
        <v>336</v>
      </c>
      <c r="B599" s="7" t="s">
        <v>400</v>
      </c>
      <c r="C599" s="7" t="s">
        <v>433</v>
      </c>
      <c r="D599" s="7" t="s">
        <v>439</v>
      </c>
      <c r="E599" s="7" t="s">
        <v>337</v>
      </c>
      <c r="F599" s="27">
        <v>31413.9</v>
      </c>
      <c r="G599" s="27">
        <v>31413.9</v>
      </c>
      <c r="H599" s="27">
        <v>31413.9</v>
      </c>
    </row>
    <row r="600" spans="1:8" ht="38.25">
      <c r="A600" s="6" t="s">
        <v>23</v>
      </c>
      <c r="B600" s="7" t="s">
        <v>400</v>
      </c>
      <c r="C600" s="7" t="s">
        <v>433</v>
      </c>
      <c r="D600" s="7" t="s">
        <v>439</v>
      </c>
      <c r="E600" s="7" t="s">
        <v>24</v>
      </c>
      <c r="F600" s="27">
        <v>2694</v>
      </c>
      <c r="G600" s="27">
        <v>2694</v>
      </c>
      <c r="H600" s="27">
        <v>2693.1</v>
      </c>
    </row>
    <row r="601" spans="1:8" ht="25.5" hidden="1">
      <c r="A601" s="6" t="s">
        <v>25</v>
      </c>
      <c r="B601" s="7" t="s">
        <v>400</v>
      </c>
      <c r="C601" s="7" t="s">
        <v>433</v>
      </c>
      <c r="D601" s="7" t="s">
        <v>439</v>
      </c>
      <c r="E601" s="7" t="s">
        <v>26</v>
      </c>
      <c r="F601" s="27">
        <v>35</v>
      </c>
      <c r="G601" s="27">
        <v>35</v>
      </c>
      <c r="H601" s="27">
        <v>35</v>
      </c>
    </row>
    <row r="602" spans="1:8" ht="25.5" hidden="1">
      <c r="A602" s="6" t="s">
        <v>27</v>
      </c>
      <c r="B602" s="7" t="s">
        <v>400</v>
      </c>
      <c r="C602" s="7" t="s">
        <v>433</v>
      </c>
      <c r="D602" s="7" t="s">
        <v>440</v>
      </c>
      <c r="E602" s="7"/>
      <c r="F602" s="27">
        <f>F603</f>
        <v>143.9</v>
      </c>
      <c r="G602" s="27">
        <f t="shared" ref="G602:H602" si="276">G603</f>
        <v>143.9</v>
      </c>
      <c r="H602" s="27">
        <f t="shared" si="276"/>
        <v>143.9</v>
      </c>
    </row>
    <row r="603" spans="1:8" ht="25.5" hidden="1">
      <c r="A603" s="6" t="s">
        <v>25</v>
      </c>
      <c r="B603" s="7" t="s">
        <v>400</v>
      </c>
      <c r="C603" s="7" t="s">
        <v>433</v>
      </c>
      <c r="D603" s="7" t="s">
        <v>440</v>
      </c>
      <c r="E603" s="7" t="s">
        <v>26</v>
      </c>
      <c r="F603" s="27">
        <v>143.9</v>
      </c>
      <c r="G603" s="27">
        <v>143.9</v>
      </c>
      <c r="H603" s="27">
        <v>143.9</v>
      </c>
    </row>
    <row r="604" spans="1:8" ht="25.5" hidden="1">
      <c r="A604" s="6" t="s">
        <v>61</v>
      </c>
      <c r="B604" s="7" t="s">
        <v>400</v>
      </c>
      <c r="C604" s="7" t="s">
        <v>433</v>
      </c>
      <c r="D604" s="7" t="s">
        <v>62</v>
      </c>
      <c r="E604" s="7"/>
      <c r="F604" s="27">
        <f>F605</f>
        <v>20</v>
      </c>
      <c r="G604" s="27">
        <f t="shared" ref="G604:H604" si="277">G605</f>
        <v>20</v>
      </c>
      <c r="H604" s="27">
        <f t="shared" si="277"/>
        <v>20</v>
      </c>
    </row>
    <row r="605" spans="1:8" ht="25.5" hidden="1">
      <c r="A605" s="6" t="s">
        <v>63</v>
      </c>
      <c r="B605" s="7" t="s">
        <v>400</v>
      </c>
      <c r="C605" s="7" t="s">
        <v>433</v>
      </c>
      <c r="D605" s="7" t="s">
        <v>64</v>
      </c>
      <c r="E605" s="7"/>
      <c r="F605" s="27">
        <f>F606+F608</f>
        <v>20</v>
      </c>
      <c r="G605" s="27">
        <f t="shared" ref="G605:H605" si="278">G606+G608</f>
        <v>20</v>
      </c>
      <c r="H605" s="27">
        <f t="shared" si="278"/>
        <v>20</v>
      </c>
    </row>
    <row r="606" spans="1:8" ht="51" hidden="1">
      <c r="A606" s="6" t="s">
        <v>340</v>
      </c>
      <c r="B606" s="7" t="s">
        <v>400</v>
      </c>
      <c r="C606" s="7" t="s">
        <v>433</v>
      </c>
      <c r="D606" s="7" t="s">
        <v>341</v>
      </c>
      <c r="E606" s="7"/>
      <c r="F606" s="27">
        <f>F607</f>
        <v>17</v>
      </c>
      <c r="G606" s="27">
        <f t="shared" ref="G606:H606" si="279">G607</f>
        <v>17</v>
      </c>
      <c r="H606" s="27">
        <f t="shared" si="279"/>
        <v>17</v>
      </c>
    </row>
    <row r="607" spans="1:8" ht="38.25" hidden="1">
      <c r="A607" s="6" t="s">
        <v>23</v>
      </c>
      <c r="B607" s="7" t="s">
        <v>400</v>
      </c>
      <c r="C607" s="7" t="s">
        <v>433</v>
      </c>
      <c r="D607" s="7" t="s">
        <v>341</v>
      </c>
      <c r="E607" s="7" t="s">
        <v>24</v>
      </c>
      <c r="F607" s="27">
        <v>17</v>
      </c>
      <c r="G607" s="27">
        <v>17</v>
      </c>
      <c r="H607" s="27">
        <v>17</v>
      </c>
    </row>
    <row r="608" spans="1:8" ht="51" hidden="1">
      <c r="A608" s="6" t="s">
        <v>441</v>
      </c>
      <c r="B608" s="7" t="s">
        <v>400</v>
      </c>
      <c r="C608" s="7" t="s">
        <v>433</v>
      </c>
      <c r="D608" s="7" t="s">
        <v>442</v>
      </c>
      <c r="E608" s="7"/>
      <c r="F608" s="27">
        <f>F609</f>
        <v>3</v>
      </c>
      <c r="G608" s="27">
        <f t="shared" ref="G608:H608" si="280">G609</f>
        <v>3</v>
      </c>
      <c r="H608" s="27">
        <f t="shared" si="280"/>
        <v>3</v>
      </c>
    </row>
    <row r="609" spans="1:8" ht="38.25" hidden="1">
      <c r="A609" s="6" t="s">
        <v>23</v>
      </c>
      <c r="B609" s="7" t="s">
        <v>400</v>
      </c>
      <c r="C609" s="7" t="s">
        <v>433</v>
      </c>
      <c r="D609" s="7" t="s">
        <v>442</v>
      </c>
      <c r="E609" s="7" t="s">
        <v>24</v>
      </c>
      <c r="F609" s="27">
        <v>3</v>
      </c>
      <c r="G609" s="27">
        <v>3</v>
      </c>
      <c r="H609" s="27">
        <v>3</v>
      </c>
    </row>
    <row r="610" spans="1:8" hidden="1">
      <c r="A610" s="6" t="s">
        <v>107</v>
      </c>
      <c r="B610" s="7" t="s">
        <v>400</v>
      </c>
      <c r="C610" s="7" t="s">
        <v>108</v>
      </c>
      <c r="D610" s="7"/>
      <c r="E610" s="7"/>
      <c r="F610" s="27">
        <f>F611</f>
        <v>20464.400000000001</v>
      </c>
      <c r="G610" s="27">
        <f t="shared" ref="G610:H610" si="281">G611</f>
        <v>20464.400000000001</v>
      </c>
      <c r="H610" s="27">
        <f t="shared" si="281"/>
        <v>20464.400000000001</v>
      </c>
    </row>
    <row r="611" spans="1:8" hidden="1">
      <c r="A611" s="6" t="s">
        <v>135</v>
      </c>
      <c r="B611" s="7" t="s">
        <v>400</v>
      </c>
      <c r="C611" s="7" t="s">
        <v>136</v>
      </c>
      <c r="D611" s="7"/>
      <c r="E611" s="7"/>
      <c r="F611" s="27">
        <f>F612+F620</f>
        <v>20464.400000000001</v>
      </c>
      <c r="G611" s="27">
        <f t="shared" ref="G611:H611" si="282">G612+G620</f>
        <v>20464.400000000001</v>
      </c>
      <c r="H611" s="27">
        <f t="shared" si="282"/>
        <v>20464.400000000001</v>
      </c>
    </row>
    <row r="612" spans="1:8" ht="25.5" hidden="1">
      <c r="A612" s="6" t="s">
        <v>283</v>
      </c>
      <c r="B612" s="7" t="s">
        <v>400</v>
      </c>
      <c r="C612" s="7" t="s">
        <v>136</v>
      </c>
      <c r="D612" s="7" t="s">
        <v>284</v>
      </c>
      <c r="E612" s="7"/>
      <c r="F612" s="27">
        <f>F613</f>
        <v>11546.6</v>
      </c>
      <c r="G612" s="27">
        <f t="shared" ref="G612:H612" si="283">G613</f>
        <v>11546.6</v>
      </c>
      <c r="H612" s="27">
        <f t="shared" si="283"/>
        <v>11546.6</v>
      </c>
    </row>
    <row r="613" spans="1:8" ht="25.5" hidden="1">
      <c r="A613" s="6" t="s">
        <v>403</v>
      </c>
      <c r="B613" s="7" t="s">
        <v>400</v>
      </c>
      <c r="C613" s="7" t="s">
        <v>136</v>
      </c>
      <c r="D613" s="7" t="s">
        <v>404</v>
      </c>
      <c r="E613" s="7"/>
      <c r="F613" s="27">
        <f>F614+F617</f>
        <v>11546.6</v>
      </c>
      <c r="G613" s="27">
        <f t="shared" ref="G613:H613" si="284">G614+G617</f>
        <v>11546.6</v>
      </c>
      <c r="H613" s="27">
        <f t="shared" si="284"/>
        <v>11546.6</v>
      </c>
    </row>
    <row r="614" spans="1:8" ht="102" hidden="1">
      <c r="A614" s="6" t="s">
        <v>443</v>
      </c>
      <c r="B614" s="7" t="s">
        <v>400</v>
      </c>
      <c r="C614" s="7" t="s">
        <v>136</v>
      </c>
      <c r="D614" s="7" t="s">
        <v>444</v>
      </c>
      <c r="E614" s="7"/>
      <c r="F614" s="27">
        <f>F615+F616</f>
        <v>11280.6</v>
      </c>
      <c r="G614" s="27">
        <f t="shared" ref="G614:H614" si="285">G615+G616</f>
        <v>11280.6</v>
      </c>
      <c r="H614" s="27">
        <f t="shared" si="285"/>
        <v>11280.6</v>
      </c>
    </row>
    <row r="615" spans="1:8" hidden="1">
      <c r="A615" s="6" t="s">
        <v>81</v>
      </c>
      <c r="B615" s="7" t="s">
        <v>400</v>
      </c>
      <c r="C615" s="7" t="s">
        <v>136</v>
      </c>
      <c r="D615" s="7" t="s">
        <v>444</v>
      </c>
      <c r="E615" s="7" t="s">
        <v>82</v>
      </c>
      <c r="F615" s="27">
        <v>10580.6</v>
      </c>
      <c r="G615" s="27">
        <v>10580.6</v>
      </c>
      <c r="H615" s="27">
        <v>10580.6</v>
      </c>
    </row>
    <row r="616" spans="1:8" hidden="1">
      <c r="A616" s="6" t="s">
        <v>271</v>
      </c>
      <c r="B616" s="7" t="s">
        <v>400</v>
      </c>
      <c r="C616" s="7" t="s">
        <v>136</v>
      </c>
      <c r="D616" s="7" t="s">
        <v>444</v>
      </c>
      <c r="E616" s="7" t="s">
        <v>272</v>
      </c>
      <c r="F616" s="27">
        <v>700</v>
      </c>
      <c r="G616" s="27">
        <v>700</v>
      </c>
      <c r="H616" s="27">
        <v>700</v>
      </c>
    </row>
    <row r="617" spans="1:8" ht="140.25" hidden="1">
      <c r="A617" s="6" t="s">
        <v>445</v>
      </c>
      <c r="B617" s="7" t="s">
        <v>400</v>
      </c>
      <c r="C617" s="7" t="s">
        <v>136</v>
      </c>
      <c r="D617" s="7" t="s">
        <v>446</v>
      </c>
      <c r="E617" s="7"/>
      <c r="F617" s="27">
        <f>F618+F619</f>
        <v>266</v>
      </c>
      <c r="G617" s="27">
        <f t="shared" ref="G617:H617" si="286">G618+G619</f>
        <v>266</v>
      </c>
      <c r="H617" s="27">
        <f t="shared" si="286"/>
        <v>266</v>
      </c>
    </row>
    <row r="618" spans="1:8" hidden="1">
      <c r="A618" s="6" t="s">
        <v>81</v>
      </c>
      <c r="B618" s="7" t="s">
        <v>400</v>
      </c>
      <c r="C618" s="7" t="s">
        <v>136</v>
      </c>
      <c r="D618" s="7" t="s">
        <v>446</v>
      </c>
      <c r="E618" s="7" t="s">
        <v>82</v>
      </c>
      <c r="F618" s="27">
        <v>236</v>
      </c>
      <c r="G618" s="27">
        <v>236</v>
      </c>
      <c r="H618" s="27">
        <v>236</v>
      </c>
    </row>
    <row r="619" spans="1:8" hidden="1">
      <c r="A619" s="6" t="s">
        <v>271</v>
      </c>
      <c r="B619" s="7" t="s">
        <v>400</v>
      </c>
      <c r="C619" s="7" t="s">
        <v>136</v>
      </c>
      <c r="D619" s="7" t="s">
        <v>446</v>
      </c>
      <c r="E619" s="7" t="s">
        <v>272</v>
      </c>
      <c r="F619" s="27">
        <v>30</v>
      </c>
      <c r="G619" s="27">
        <v>30</v>
      </c>
      <c r="H619" s="27">
        <v>30</v>
      </c>
    </row>
    <row r="620" spans="1:8" ht="25.5" hidden="1">
      <c r="A620" s="6" t="s">
        <v>111</v>
      </c>
      <c r="B620" s="7" t="s">
        <v>400</v>
      </c>
      <c r="C620" s="7" t="s">
        <v>136</v>
      </c>
      <c r="D620" s="7" t="s">
        <v>112</v>
      </c>
      <c r="E620" s="7"/>
      <c r="F620" s="27">
        <f>F621</f>
        <v>8917.7999999999993</v>
      </c>
      <c r="G620" s="27">
        <f t="shared" ref="G620:H622" si="287">G621</f>
        <v>8917.7999999999993</v>
      </c>
      <c r="H620" s="27">
        <f t="shared" si="287"/>
        <v>8917.7999999999993</v>
      </c>
    </row>
    <row r="621" spans="1:8" ht="25.5" hidden="1">
      <c r="A621" s="6" t="s">
        <v>121</v>
      </c>
      <c r="B621" s="7" t="s">
        <v>400</v>
      </c>
      <c r="C621" s="7" t="s">
        <v>136</v>
      </c>
      <c r="D621" s="7" t="s">
        <v>122</v>
      </c>
      <c r="E621" s="7"/>
      <c r="F621" s="27">
        <f>F622</f>
        <v>8917.7999999999993</v>
      </c>
      <c r="G621" s="27">
        <f t="shared" si="287"/>
        <v>8917.7999999999993</v>
      </c>
      <c r="H621" s="27">
        <f t="shared" si="287"/>
        <v>8917.7999999999993</v>
      </c>
    </row>
    <row r="622" spans="1:8" ht="25.5" hidden="1">
      <c r="A622" s="6" t="s">
        <v>137</v>
      </c>
      <c r="B622" s="7" t="s">
        <v>400</v>
      </c>
      <c r="C622" s="7" t="s">
        <v>136</v>
      </c>
      <c r="D622" s="7" t="s">
        <v>138</v>
      </c>
      <c r="E622" s="7"/>
      <c r="F622" s="27">
        <f>F623</f>
        <v>8917.7999999999993</v>
      </c>
      <c r="G622" s="27">
        <f t="shared" si="287"/>
        <v>8917.7999999999993</v>
      </c>
      <c r="H622" s="27">
        <f t="shared" si="287"/>
        <v>8917.7999999999993</v>
      </c>
    </row>
    <row r="623" spans="1:8" hidden="1">
      <c r="A623" s="6" t="s">
        <v>81</v>
      </c>
      <c r="B623" s="7" t="s">
        <v>400</v>
      </c>
      <c r="C623" s="7" t="s">
        <v>136</v>
      </c>
      <c r="D623" s="7" t="s">
        <v>138</v>
      </c>
      <c r="E623" s="7" t="s">
        <v>82</v>
      </c>
      <c r="F623" s="29">
        <v>8917.7999999999993</v>
      </c>
      <c r="G623" s="29">
        <v>8917.7999999999993</v>
      </c>
      <c r="H623" s="29">
        <v>8917.7999999999993</v>
      </c>
    </row>
    <row r="624" spans="1:8" hidden="1">
      <c r="A624" s="32" t="s">
        <v>352</v>
      </c>
      <c r="B624" s="35" t="s">
        <v>400</v>
      </c>
      <c r="C624" s="35" t="s">
        <v>353</v>
      </c>
      <c r="D624" s="35"/>
      <c r="E624" s="35"/>
      <c r="F624" s="27">
        <f>F625</f>
        <v>100</v>
      </c>
      <c r="G624" s="27">
        <f t="shared" ref="G624:H627" si="288">G625</f>
        <v>100</v>
      </c>
      <c r="H624" s="27">
        <f t="shared" si="288"/>
        <v>100</v>
      </c>
    </row>
    <row r="625" spans="1:8" hidden="1">
      <c r="A625" s="32" t="s">
        <v>354</v>
      </c>
      <c r="B625" s="35" t="s">
        <v>400</v>
      </c>
      <c r="C625" s="35" t="s">
        <v>355</v>
      </c>
      <c r="D625" s="35"/>
      <c r="E625" s="35"/>
      <c r="F625" s="27">
        <f>F626</f>
        <v>100</v>
      </c>
      <c r="G625" s="27">
        <f t="shared" si="288"/>
        <v>100</v>
      </c>
      <c r="H625" s="27">
        <f t="shared" si="288"/>
        <v>100</v>
      </c>
    </row>
    <row r="626" spans="1:8" ht="38.25" hidden="1">
      <c r="A626" s="32" t="s">
        <v>356</v>
      </c>
      <c r="B626" s="35" t="s">
        <v>400</v>
      </c>
      <c r="C626" s="35" t="s">
        <v>355</v>
      </c>
      <c r="D626" s="35" t="s">
        <v>357</v>
      </c>
      <c r="E626" s="35"/>
      <c r="F626" s="27">
        <f>F627</f>
        <v>100</v>
      </c>
      <c r="G626" s="27">
        <f t="shared" si="288"/>
        <v>100</v>
      </c>
      <c r="H626" s="27">
        <f t="shared" si="288"/>
        <v>100</v>
      </c>
    </row>
    <row r="627" spans="1:8" ht="25.5" hidden="1">
      <c r="A627" s="32" t="s">
        <v>358</v>
      </c>
      <c r="B627" s="35" t="s">
        <v>400</v>
      </c>
      <c r="C627" s="35" t="s">
        <v>355</v>
      </c>
      <c r="D627" s="35" t="s">
        <v>359</v>
      </c>
      <c r="E627" s="35"/>
      <c r="F627" s="27">
        <f>F628</f>
        <v>100</v>
      </c>
      <c r="G627" s="27">
        <f t="shared" si="288"/>
        <v>100</v>
      </c>
      <c r="H627" s="27">
        <f t="shared" si="288"/>
        <v>100</v>
      </c>
    </row>
    <row r="628" spans="1:8" ht="38.25" hidden="1">
      <c r="A628" s="32" t="s">
        <v>360</v>
      </c>
      <c r="B628" s="35" t="s">
        <v>400</v>
      </c>
      <c r="C628" s="35" t="s">
        <v>355</v>
      </c>
      <c r="D628" s="35" t="s">
        <v>361</v>
      </c>
      <c r="E628" s="35"/>
      <c r="F628" s="27">
        <f>F629</f>
        <v>100</v>
      </c>
      <c r="G628" s="27">
        <f t="shared" ref="G628:H628" si="289">G629</f>
        <v>100</v>
      </c>
      <c r="H628" s="27">
        <f t="shared" si="289"/>
        <v>100</v>
      </c>
    </row>
    <row r="629" spans="1:8" hidden="1">
      <c r="A629" s="32" t="s">
        <v>81</v>
      </c>
      <c r="B629" s="35" t="s">
        <v>400</v>
      </c>
      <c r="C629" s="35" t="s">
        <v>355</v>
      </c>
      <c r="D629" s="35" t="s">
        <v>361</v>
      </c>
      <c r="E629" s="35" t="s">
        <v>82</v>
      </c>
      <c r="F629" s="27">
        <v>100</v>
      </c>
      <c r="G629" s="27">
        <v>100</v>
      </c>
      <c r="H629" s="27">
        <v>100</v>
      </c>
    </row>
    <row r="630" spans="1:8" ht="25.5" hidden="1">
      <c r="A630" s="9" t="s">
        <v>447</v>
      </c>
      <c r="B630" s="10" t="s">
        <v>448</v>
      </c>
      <c r="C630" s="10"/>
      <c r="D630" s="10"/>
      <c r="E630" s="10"/>
      <c r="F630" s="36">
        <f>F631+F644</f>
        <v>8669.2000000000007</v>
      </c>
      <c r="G630" s="36">
        <f t="shared" ref="G630:H630" si="290">G631+G644</f>
        <v>8669.2000000000007</v>
      </c>
      <c r="H630" s="36">
        <f t="shared" si="290"/>
        <v>8669.2000000000007</v>
      </c>
    </row>
    <row r="631" spans="1:8" hidden="1">
      <c r="A631" s="6" t="s">
        <v>7</v>
      </c>
      <c r="B631" s="7" t="s">
        <v>448</v>
      </c>
      <c r="C631" s="7" t="s">
        <v>8</v>
      </c>
      <c r="D631" s="7"/>
      <c r="E631" s="7"/>
      <c r="F631" s="27">
        <f>F632</f>
        <v>8539.2000000000007</v>
      </c>
      <c r="G631" s="27">
        <f t="shared" ref="G631:H631" si="291">G632</f>
        <v>8539.2000000000007</v>
      </c>
      <c r="H631" s="27">
        <f t="shared" si="291"/>
        <v>8539.2000000000007</v>
      </c>
    </row>
    <row r="632" spans="1:8" ht="51" hidden="1">
      <c r="A632" s="6" t="s">
        <v>449</v>
      </c>
      <c r="B632" s="7" t="s">
        <v>448</v>
      </c>
      <c r="C632" s="7" t="s">
        <v>450</v>
      </c>
      <c r="D632" s="7"/>
      <c r="E632" s="7"/>
      <c r="F632" s="27">
        <f>F633</f>
        <v>8539.2000000000007</v>
      </c>
      <c r="G632" s="27">
        <f t="shared" ref="G632:H632" si="292">G633</f>
        <v>8539.2000000000007</v>
      </c>
      <c r="H632" s="27">
        <f t="shared" si="292"/>
        <v>8539.2000000000007</v>
      </c>
    </row>
    <row r="633" spans="1:8" ht="25.5" hidden="1">
      <c r="A633" s="6" t="s">
        <v>61</v>
      </c>
      <c r="B633" s="7" t="s">
        <v>448</v>
      </c>
      <c r="C633" s="7" t="s">
        <v>450</v>
      </c>
      <c r="D633" s="7" t="s">
        <v>62</v>
      </c>
      <c r="E633" s="7"/>
      <c r="F633" s="27">
        <f>F634+F639</f>
        <v>8539.2000000000007</v>
      </c>
      <c r="G633" s="27">
        <f t="shared" ref="G633:H633" si="293">G634+G639</f>
        <v>8539.2000000000007</v>
      </c>
      <c r="H633" s="27">
        <f t="shared" si="293"/>
        <v>8539.2000000000007</v>
      </c>
    </row>
    <row r="634" spans="1:8" ht="38.25" hidden="1">
      <c r="A634" s="6" t="s">
        <v>451</v>
      </c>
      <c r="B634" s="7" t="s">
        <v>448</v>
      </c>
      <c r="C634" s="7" t="s">
        <v>450</v>
      </c>
      <c r="D634" s="7" t="s">
        <v>452</v>
      </c>
      <c r="E634" s="7"/>
      <c r="F634" s="27">
        <v>8487</v>
      </c>
      <c r="G634" s="27">
        <v>8487</v>
      </c>
      <c r="H634" s="27">
        <v>8487</v>
      </c>
    </row>
    <row r="635" spans="1:8" hidden="1">
      <c r="A635" s="6" t="s">
        <v>21</v>
      </c>
      <c r="B635" s="7" t="s">
        <v>448</v>
      </c>
      <c r="C635" s="7" t="s">
        <v>450</v>
      </c>
      <c r="D635" s="7" t="s">
        <v>453</v>
      </c>
      <c r="E635" s="7"/>
      <c r="F635" s="27">
        <f>F636+F637+F638</f>
        <v>8487</v>
      </c>
      <c r="G635" s="27">
        <f t="shared" ref="G635:H635" si="294">G636+G637+G638</f>
        <v>8487</v>
      </c>
      <c r="H635" s="27">
        <f t="shared" si="294"/>
        <v>8487</v>
      </c>
    </row>
    <row r="636" spans="1:8" ht="25.5" hidden="1">
      <c r="A636" s="6" t="s">
        <v>17</v>
      </c>
      <c r="B636" s="7" t="s">
        <v>448</v>
      </c>
      <c r="C636" s="7" t="s">
        <v>450</v>
      </c>
      <c r="D636" s="7" t="s">
        <v>453</v>
      </c>
      <c r="E636" s="7" t="s">
        <v>18</v>
      </c>
      <c r="F636" s="27">
        <v>8214.4</v>
      </c>
      <c r="G636" s="27">
        <v>8214.4</v>
      </c>
      <c r="H636" s="27">
        <v>8214.4</v>
      </c>
    </row>
    <row r="637" spans="1:8" ht="38.25" hidden="1">
      <c r="A637" s="6" t="s">
        <v>23</v>
      </c>
      <c r="B637" s="7" t="s">
        <v>448</v>
      </c>
      <c r="C637" s="7" t="s">
        <v>450</v>
      </c>
      <c r="D637" s="7" t="s">
        <v>453</v>
      </c>
      <c r="E637" s="7" t="s">
        <v>24</v>
      </c>
      <c r="F637" s="27">
        <v>266.60000000000002</v>
      </c>
      <c r="G637" s="27">
        <v>266.60000000000002</v>
      </c>
      <c r="H637" s="27">
        <v>266.60000000000002</v>
      </c>
    </row>
    <row r="638" spans="1:8" ht="25.5" hidden="1">
      <c r="A638" s="6" t="s">
        <v>25</v>
      </c>
      <c r="B638" s="7" t="s">
        <v>448</v>
      </c>
      <c r="C638" s="7" t="s">
        <v>450</v>
      </c>
      <c r="D638" s="7" t="s">
        <v>453</v>
      </c>
      <c r="E638" s="7" t="s">
        <v>26</v>
      </c>
      <c r="F638" s="27">
        <v>6</v>
      </c>
      <c r="G638" s="27">
        <v>6</v>
      </c>
      <c r="H638" s="27">
        <v>6</v>
      </c>
    </row>
    <row r="639" spans="1:8" ht="25.5" hidden="1">
      <c r="A639" s="6" t="s">
        <v>63</v>
      </c>
      <c r="B639" s="7" t="s">
        <v>448</v>
      </c>
      <c r="C639" s="7" t="s">
        <v>450</v>
      </c>
      <c r="D639" s="7" t="s">
        <v>64</v>
      </c>
      <c r="E639" s="7"/>
      <c r="F639" s="27">
        <f>F640+F642</f>
        <v>52.2</v>
      </c>
      <c r="G639" s="27">
        <f t="shared" ref="G639:H639" si="295">G640+G642</f>
        <v>52.2</v>
      </c>
      <c r="H639" s="27">
        <f t="shared" si="295"/>
        <v>52.2</v>
      </c>
    </row>
    <row r="640" spans="1:8" ht="25.5" hidden="1">
      <c r="A640" s="6" t="s">
        <v>454</v>
      </c>
      <c r="B640" s="7" t="s">
        <v>448</v>
      </c>
      <c r="C640" s="7" t="s">
        <v>450</v>
      </c>
      <c r="D640" s="7" t="s">
        <v>455</v>
      </c>
      <c r="E640" s="7"/>
      <c r="F640" s="27">
        <f>F641</f>
        <v>40</v>
      </c>
      <c r="G640" s="27">
        <f t="shared" ref="G640:H640" si="296">G641</f>
        <v>40</v>
      </c>
      <c r="H640" s="27">
        <f t="shared" si="296"/>
        <v>40</v>
      </c>
    </row>
    <row r="641" spans="1:8" ht="38.25" hidden="1">
      <c r="A641" s="6" t="s">
        <v>23</v>
      </c>
      <c r="B641" s="7" t="s">
        <v>448</v>
      </c>
      <c r="C641" s="7" t="s">
        <v>450</v>
      </c>
      <c r="D641" s="7" t="s">
        <v>455</v>
      </c>
      <c r="E641" s="7" t="s">
        <v>24</v>
      </c>
      <c r="F641" s="27">
        <v>40</v>
      </c>
      <c r="G641" s="27">
        <v>40</v>
      </c>
      <c r="H641" s="27">
        <v>40</v>
      </c>
    </row>
    <row r="642" spans="1:8" ht="25.5" hidden="1">
      <c r="A642" s="6" t="s">
        <v>471</v>
      </c>
      <c r="B642" s="7" t="s">
        <v>448</v>
      </c>
      <c r="C642" s="7" t="s">
        <v>450</v>
      </c>
      <c r="D642" s="7" t="s">
        <v>66</v>
      </c>
      <c r="E642" s="7"/>
      <c r="F642" s="27">
        <f>F643</f>
        <v>12.2</v>
      </c>
      <c r="G642" s="27">
        <f t="shared" ref="G642:H642" si="297">G643</f>
        <v>12.2</v>
      </c>
      <c r="H642" s="27">
        <f t="shared" si="297"/>
        <v>12.2</v>
      </c>
    </row>
    <row r="643" spans="1:8" ht="38.25" hidden="1">
      <c r="A643" s="6" t="s">
        <v>23</v>
      </c>
      <c r="B643" s="7" t="s">
        <v>448</v>
      </c>
      <c r="C643" s="7" t="s">
        <v>450</v>
      </c>
      <c r="D643" s="7" t="s">
        <v>66</v>
      </c>
      <c r="E643" s="7" t="s">
        <v>24</v>
      </c>
      <c r="F643" s="27">
        <v>12.2</v>
      </c>
      <c r="G643" s="27">
        <v>12.2</v>
      </c>
      <c r="H643" s="27">
        <v>12.2</v>
      </c>
    </row>
    <row r="644" spans="1:8" ht="25.5" hidden="1">
      <c r="A644" s="6" t="s">
        <v>456</v>
      </c>
      <c r="B644" s="7" t="s">
        <v>448</v>
      </c>
      <c r="C644" s="7" t="s">
        <v>457</v>
      </c>
      <c r="D644" s="7"/>
      <c r="E644" s="7"/>
      <c r="F644" s="27">
        <f>F645</f>
        <v>130</v>
      </c>
      <c r="G644" s="27">
        <f t="shared" ref="G644:H644" si="298">G645</f>
        <v>130</v>
      </c>
      <c r="H644" s="27">
        <f t="shared" si="298"/>
        <v>130</v>
      </c>
    </row>
    <row r="645" spans="1:8" ht="25.5" hidden="1">
      <c r="A645" s="6" t="s">
        <v>458</v>
      </c>
      <c r="B645" s="7" t="s">
        <v>448</v>
      </c>
      <c r="C645" s="7" t="s">
        <v>459</v>
      </c>
      <c r="D645" s="7"/>
      <c r="E645" s="7"/>
      <c r="F645" s="27">
        <f>F646</f>
        <v>130</v>
      </c>
      <c r="G645" s="27">
        <f t="shared" ref="G645:H645" si="299">G646</f>
        <v>130</v>
      </c>
      <c r="H645" s="27">
        <f t="shared" si="299"/>
        <v>130</v>
      </c>
    </row>
    <row r="646" spans="1:8" ht="25.5" hidden="1">
      <c r="A646" s="6" t="s">
        <v>61</v>
      </c>
      <c r="B646" s="7" t="s">
        <v>448</v>
      </c>
      <c r="C646" s="7" t="s">
        <v>459</v>
      </c>
      <c r="D646" s="7" t="s">
        <v>62</v>
      </c>
      <c r="E646" s="7"/>
      <c r="F646" s="27">
        <f>F647</f>
        <v>130</v>
      </c>
      <c r="G646" s="27">
        <f t="shared" ref="G646:H646" si="300">G647</f>
        <v>130</v>
      </c>
      <c r="H646" s="27">
        <f t="shared" si="300"/>
        <v>130</v>
      </c>
    </row>
    <row r="647" spans="1:8" ht="38.25" hidden="1">
      <c r="A647" s="6" t="s">
        <v>451</v>
      </c>
      <c r="B647" s="7" t="s">
        <v>448</v>
      </c>
      <c r="C647" s="7" t="s">
        <v>459</v>
      </c>
      <c r="D647" s="7" t="s">
        <v>452</v>
      </c>
      <c r="E647" s="7"/>
      <c r="F647" s="27">
        <f>F648</f>
        <v>130</v>
      </c>
      <c r="G647" s="27">
        <f t="shared" ref="G647:H647" si="301">G648</f>
        <v>130</v>
      </c>
      <c r="H647" s="27">
        <f t="shared" si="301"/>
        <v>130</v>
      </c>
    </row>
    <row r="648" spans="1:8" ht="25.5" hidden="1">
      <c r="A648" s="6" t="s">
        <v>460</v>
      </c>
      <c r="B648" s="7" t="s">
        <v>448</v>
      </c>
      <c r="C648" s="7" t="s">
        <v>459</v>
      </c>
      <c r="D648" s="7" t="s">
        <v>461</v>
      </c>
      <c r="E648" s="7"/>
      <c r="F648" s="27">
        <f>F649</f>
        <v>130</v>
      </c>
      <c r="G648" s="27">
        <f t="shared" ref="G648:H648" si="302">G649</f>
        <v>130</v>
      </c>
      <c r="H648" s="27">
        <f t="shared" si="302"/>
        <v>130</v>
      </c>
    </row>
    <row r="649" spans="1:8" hidden="1">
      <c r="A649" s="6" t="s">
        <v>462</v>
      </c>
      <c r="B649" s="7" t="s">
        <v>448</v>
      </c>
      <c r="C649" s="7" t="s">
        <v>459</v>
      </c>
      <c r="D649" s="7" t="s">
        <v>461</v>
      </c>
      <c r="E649" s="7" t="s">
        <v>463</v>
      </c>
      <c r="F649" s="27">
        <v>130</v>
      </c>
      <c r="G649" s="27">
        <v>130</v>
      </c>
      <c r="H649" s="27">
        <v>130</v>
      </c>
    </row>
    <row r="650" spans="1:8" ht="25.5" hidden="1">
      <c r="A650" s="9" t="s">
        <v>464</v>
      </c>
      <c r="B650" s="10" t="s">
        <v>465</v>
      </c>
      <c r="C650" s="10"/>
      <c r="D650" s="10"/>
      <c r="E650" s="10"/>
      <c r="F650" s="36">
        <f>F651</f>
        <v>1561</v>
      </c>
      <c r="G650" s="36">
        <f t="shared" ref="G650:H650" si="303">G651</f>
        <v>1561</v>
      </c>
      <c r="H650" s="36">
        <f t="shared" si="303"/>
        <v>1561</v>
      </c>
    </row>
    <row r="651" spans="1:8" hidden="1">
      <c r="A651" s="6" t="s">
        <v>7</v>
      </c>
      <c r="B651" s="7" t="s">
        <v>465</v>
      </c>
      <c r="C651" s="7" t="s">
        <v>8</v>
      </c>
      <c r="D651" s="7"/>
      <c r="E651" s="7"/>
      <c r="F651" s="27">
        <f>F652</f>
        <v>1561</v>
      </c>
      <c r="G651" s="27">
        <f t="shared" ref="G651:H651" si="304">G652</f>
        <v>1561</v>
      </c>
      <c r="H651" s="27">
        <f t="shared" si="304"/>
        <v>1561</v>
      </c>
    </row>
    <row r="652" spans="1:8" ht="51" hidden="1">
      <c r="A652" s="6" t="s">
        <v>449</v>
      </c>
      <c r="B652" s="7" t="s">
        <v>465</v>
      </c>
      <c r="C652" s="7" t="s">
        <v>450</v>
      </c>
      <c r="D652" s="7"/>
      <c r="E652" s="7"/>
      <c r="F652" s="27">
        <f>F653+F657</f>
        <v>1561</v>
      </c>
      <c r="G652" s="27">
        <f t="shared" ref="G652:H652" si="305">G653+G657</f>
        <v>1561</v>
      </c>
      <c r="H652" s="27">
        <f t="shared" si="305"/>
        <v>1561</v>
      </c>
    </row>
    <row r="653" spans="1:8" ht="25.5" hidden="1">
      <c r="A653" s="6" t="s">
        <v>61</v>
      </c>
      <c r="B653" s="7" t="s">
        <v>465</v>
      </c>
      <c r="C653" s="7" t="s">
        <v>450</v>
      </c>
      <c r="D653" s="7" t="s">
        <v>62</v>
      </c>
      <c r="E653" s="7"/>
      <c r="F653" s="27">
        <f>F654</f>
        <v>3</v>
      </c>
      <c r="G653" s="27">
        <f t="shared" ref="G653:H653" si="306">G654</f>
        <v>3</v>
      </c>
      <c r="H653" s="27">
        <f t="shared" si="306"/>
        <v>3</v>
      </c>
    </row>
    <row r="654" spans="1:8" ht="25.5" hidden="1">
      <c r="A654" s="6" t="s">
        <v>63</v>
      </c>
      <c r="B654" s="7" t="s">
        <v>465</v>
      </c>
      <c r="C654" s="7" t="s">
        <v>450</v>
      </c>
      <c r="D654" s="7" t="s">
        <v>64</v>
      </c>
      <c r="E654" s="7"/>
      <c r="F654" s="27">
        <f>F655</f>
        <v>3</v>
      </c>
      <c r="G654" s="27">
        <f t="shared" ref="G654:H654" si="307">G655</f>
        <v>3</v>
      </c>
      <c r="H654" s="27">
        <f t="shared" si="307"/>
        <v>3</v>
      </c>
    </row>
    <row r="655" spans="1:8" ht="38.25" hidden="1">
      <c r="A655" s="6" t="s">
        <v>466</v>
      </c>
      <c r="B655" s="7" t="s">
        <v>465</v>
      </c>
      <c r="C655" s="7" t="s">
        <v>450</v>
      </c>
      <c r="D655" s="7" t="s">
        <v>467</v>
      </c>
      <c r="E655" s="7"/>
      <c r="F655" s="27">
        <f>F656</f>
        <v>3</v>
      </c>
      <c r="G655" s="27">
        <f t="shared" ref="G655:H655" si="308">G656</f>
        <v>3</v>
      </c>
      <c r="H655" s="27">
        <f t="shared" si="308"/>
        <v>3</v>
      </c>
    </row>
    <row r="656" spans="1:8" ht="38.25" hidden="1">
      <c r="A656" s="6" t="s">
        <v>23</v>
      </c>
      <c r="B656" s="7" t="s">
        <v>465</v>
      </c>
      <c r="C656" s="7" t="s">
        <v>450</v>
      </c>
      <c r="D656" s="7" t="s">
        <v>467</v>
      </c>
      <c r="E656" s="7" t="s">
        <v>24</v>
      </c>
      <c r="F656" s="27">
        <v>3</v>
      </c>
      <c r="G656" s="27">
        <v>3</v>
      </c>
      <c r="H656" s="27">
        <v>3</v>
      </c>
    </row>
    <row r="657" spans="1:8" ht="25.5" hidden="1">
      <c r="A657" s="6" t="s">
        <v>49</v>
      </c>
      <c r="B657" s="7" t="s">
        <v>465</v>
      </c>
      <c r="C657" s="7" t="s">
        <v>450</v>
      </c>
      <c r="D657" s="7" t="s">
        <v>50</v>
      </c>
      <c r="E657" s="7"/>
      <c r="F657" s="27">
        <f>F658</f>
        <v>1558</v>
      </c>
      <c r="G657" s="27">
        <f t="shared" ref="G657:H657" si="309">G658</f>
        <v>1558</v>
      </c>
      <c r="H657" s="27">
        <f t="shared" si="309"/>
        <v>1558</v>
      </c>
    </row>
    <row r="658" spans="1:8" ht="25.5" hidden="1">
      <c r="A658" s="6" t="s">
        <v>468</v>
      </c>
      <c r="B658" s="7" t="s">
        <v>465</v>
      </c>
      <c r="C658" s="7" t="s">
        <v>450</v>
      </c>
      <c r="D658" s="7" t="s">
        <v>469</v>
      </c>
      <c r="E658" s="7"/>
      <c r="F658" s="27">
        <f>F659+F660</f>
        <v>1558</v>
      </c>
      <c r="G658" s="27">
        <f t="shared" ref="G658:H658" si="310">G659+G660</f>
        <v>1558</v>
      </c>
      <c r="H658" s="27">
        <f t="shared" si="310"/>
        <v>1558</v>
      </c>
    </row>
    <row r="659" spans="1:8" ht="25.5" hidden="1">
      <c r="A659" s="6" t="s">
        <v>17</v>
      </c>
      <c r="B659" s="7" t="s">
        <v>465</v>
      </c>
      <c r="C659" s="7" t="s">
        <v>450</v>
      </c>
      <c r="D659" s="7" t="s">
        <v>469</v>
      </c>
      <c r="E659" s="7" t="s">
        <v>18</v>
      </c>
      <c r="F659" s="27">
        <v>1494</v>
      </c>
      <c r="G659" s="27">
        <v>1494</v>
      </c>
      <c r="H659" s="27">
        <v>1494</v>
      </c>
    </row>
    <row r="660" spans="1:8" ht="38.25" hidden="1">
      <c r="A660" s="6" t="s">
        <v>23</v>
      </c>
      <c r="B660" s="7" t="s">
        <v>465</v>
      </c>
      <c r="C660" s="7" t="s">
        <v>450</v>
      </c>
      <c r="D660" s="7" t="s">
        <v>469</v>
      </c>
      <c r="E660" s="7" t="s">
        <v>24</v>
      </c>
      <c r="F660" s="28">
        <v>64</v>
      </c>
      <c r="G660" s="28">
        <v>64</v>
      </c>
      <c r="H660" s="28">
        <v>64</v>
      </c>
    </row>
    <row r="661" spans="1:8">
      <c r="A661" s="4" t="s">
        <v>470</v>
      </c>
      <c r="B661" s="5"/>
      <c r="C661" s="5"/>
      <c r="D661" s="5"/>
      <c r="E661" s="5"/>
      <c r="F661" s="25">
        <f>F5+F136+F162+F311+F415+F445+F507+F630+F650</f>
        <v>1528225.0908000001</v>
      </c>
      <c r="G661" s="25">
        <f>G5+G136+G162+G311+G415+G445+G507+G630+G650</f>
        <v>1678075.0907999997</v>
      </c>
      <c r="H661" s="25">
        <f>H5+H136+H162+H311+H415+H445+H507+H630+H650</f>
        <v>1560946.8213000002</v>
      </c>
    </row>
  </sheetData>
  <mergeCells count="9">
    <mergeCell ref="H3:H4"/>
    <mergeCell ref="A1:G1"/>
    <mergeCell ref="G3:G4"/>
    <mergeCell ref="F3:F4"/>
    <mergeCell ref="A3:A4"/>
    <mergeCell ref="B3:B4"/>
    <mergeCell ref="C3:C4"/>
    <mergeCell ref="D3:D4"/>
    <mergeCell ref="E3:E4"/>
  </mergeCells>
  <pageMargins left="0.59055118110236227" right="0.31496062992125984" top="0.55118110236220474" bottom="0.55118110236220474" header="0.31496062992125984" footer="0.31496062992125984"/>
  <pageSetup paperSize="9" scale="95" firstPageNumber="1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2018-05-16T07:08:38Z</cp:lastPrinted>
  <dcterms:created xsi:type="dcterms:W3CDTF">2016-03-29T11:31:48Z</dcterms:created>
  <dcterms:modified xsi:type="dcterms:W3CDTF">2018-05-16T09:05:44Z</dcterms:modified>
</cp:coreProperties>
</file>