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H833" i="1"/>
  <c r="I221"/>
  <c r="I222"/>
  <c r="I223"/>
  <c r="I224"/>
  <c r="I347"/>
  <c r="I346"/>
  <c r="I345" s="1"/>
  <c r="I350"/>
  <c r="I348"/>
  <c r="H348"/>
  <c r="I633"/>
  <c r="H633"/>
  <c r="I480"/>
  <c r="I371"/>
  <c r="H371"/>
  <c r="I360" l="1"/>
  <c r="H360"/>
  <c r="G360"/>
  <c r="F360"/>
  <c r="I359"/>
  <c r="H359"/>
  <c r="G359"/>
  <c r="F359"/>
  <c r="I357"/>
  <c r="H357"/>
  <c r="G357"/>
  <c r="F357"/>
  <c r="I356"/>
  <c r="H356"/>
  <c r="G356"/>
  <c r="F356"/>
  <c r="I355"/>
  <c r="H355"/>
  <c r="G355"/>
  <c r="F355"/>
  <c r="I354"/>
  <c r="H354"/>
  <c r="G354"/>
  <c r="F354"/>
  <c r="I352"/>
  <c r="H350"/>
  <c r="G350"/>
  <c r="F350"/>
  <c r="H347"/>
  <c r="G347"/>
  <c r="F347"/>
  <c r="H346"/>
  <c r="G346"/>
  <c r="F346"/>
  <c r="H345"/>
  <c r="G345"/>
  <c r="G344" s="1"/>
  <c r="F345"/>
  <c r="I344"/>
  <c r="I342"/>
  <c r="H342"/>
  <c r="G342"/>
  <c r="G339" s="1"/>
  <c r="G338" s="1"/>
  <c r="G337" s="1"/>
  <c r="G336" s="1"/>
  <c r="F342"/>
  <c r="F339" s="1"/>
  <c r="F338" s="1"/>
  <c r="F337" s="1"/>
  <c r="F336" s="1"/>
  <c r="I340"/>
  <c r="H339"/>
  <c r="H338" s="1"/>
  <c r="H337" s="1"/>
  <c r="H336" s="1"/>
  <c r="I333"/>
  <c r="I332" s="1"/>
  <c r="H333"/>
  <c r="H332" s="1"/>
  <c r="F333"/>
  <c r="F332" s="1"/>
  <c r="I330"/>
  <c r="H330"/>
  <c r="G330"/>
  <c r="G327" s="1"/>
  <c r="G326" s="1"/>
  <c r="F330"/>
  <c r="F327" s="1"/>
  <c r="F326" s="1"/>
  <c r="I328"/>
  <c r="H328"/>
  <c r="H327" s="1"/>
  <c r="H326" s="1"/>
  <c r="I327"/>
  <c r="I326"/>
  <c r="I324"/>
  <c r="H324"/>
  <c r="G324"/>
  <c r="F324"/>
  <c r="I319"/>
  <c r="H319"/>
  <c r="G319"/>
  <c r="F319"/>
  <c r="I318"/>
  <c r="H318"/>
  <c r="G318"/>
  <c r="F318"/>
  <c r="I315"/>
  <c r="I314" s="1"/>
  <c r="I313" s="1"/>
  <c r="H315"/>
  <c r="G315"/>
  <c r="F315"/>
  <c r="H314"/>
  <c r="H313" s="1"/>
  <c r="G314"/>
  <c r="F314"/>
  <c r="F313"/>
  <c r="I311"/>
  <c r="H311"/>
  <c r="H310" s="1"/>
  <c r="H309" s="1"/>
  <c r="G311"/>
  <c r="G310" s="1"/>
  <c r="G309" s="1"/>
  <c r="F311"/>
  <c r="F310" s="1"/>
  <c r="F309" s="1"/>
  <c r="I310"/>
  <c r="I309"/>
  <c r="I306"/>
  <c r="H306"/>
  <c r="G306"/>
  <c r="F306"/>
  <c r="F305" s="1"/>
  <c r="I305"/>
  <c r="H305"/>
  <c r="G305"/>
  <c r="I303"/>
  <c r="H303"/>
  <c r="I301"/>
  <c r="H301"/>
  <c r="G301"/>
  <c r="G298" s="1"/>
  <c r="F301"/>
  <c r="F298" s="1"/>
  <c r="I299"/>
  <c r="H299"/>
  <c r="H298"/>
  <c r="I296"/>
  <c r="H296"/>
  <c r="G296"/>
  <c r="F296"/>
  <c r="I294"/>
  <c r="H294"/>
  <c r="G294"/>
  <c r="F294"/>
  <c r="I292"/>
  <c r="H292"/>
  <c r="G292"/>
  <c r="F292"/>
  <c r="I290"/>
  <c r="H290"/>
  <c r="G290"/>
  <c r="F290"/>
  <c r="I288"/>
  <c r="H288"/>
  <c r="G288"/>
  <c r="F288"/>
  <c r="I286"/>
  <c r="H286"/>
  <c r="G286"/>
  <c r="F286"/>
  <c r="I284"/>
  <c r="H284"/>
  <c r="G284"/>
  <c r="F284"/>
  <c r="I282"/>
  <c r="H282"/>
  <c r="G282"/>
  <c r="F282"/>
  <c r="I280"/>
  <c r="H280"/>
  <c r="G280"/>
  <c r="F280"/>
  <c r="F269" s="1"/>
  <c r="F268" s="1"/>
  <c r="I278"/>
  <c r="H278"/>
  <c r="G278"/>
  <c r="F278"/>
  <c r="I276"/>
  <c r="H276"/>
  <c r="G276"/>
  <c r="F276"/>
  <c r="I274"/>
  <c r="H274"/>
  <c r="G274"/>
  <c r="F274"/>
  <c r="I272"/>
  <c r="H272"/>
  <c r="G272"/>
  <c r="F272"/>
  <c r="I270"/>
  <c r="H270"/>
  <c r="G270"/>
  <c r="F270"/>
  <c r="I269"/>
  <c r="I268" s="1"/>
  <c r="H269"/>
  <c r="H268" s="1"/>
  <c r="G269"/>
  <c r="G268" s="1"/>
  <c r="I265"/>
  <c r="H265"/>
  <c r="H262" s="1"/>
  <c r="G265"/>
  <c r="F265"/>
  <c r="I263"/>
  <c r="I262" s="1"/>
  <c r="G263"/>
  <c r="G262" s="1"/>
  <c r="F263"/>
  <c r="I260"/>
  <c r="H260"/>
  <c r="G260"/>
  <c r="F260"/>
  <c r="I258"/>
  <c r="H258"/>
  <c r="F258"/>
  <c r="I256"/>
  <c r="H256"/>
  <c r="F256"/>
  <c r="I254"/>
  <c r="H254"/>
  <c r="I252"/>
  <c r="H252"/>
  <c r="G252"/>
  <c r="F252"/>
  <c r="I250"/>
  <c r="H250"/>
  <c r="G250"/>
  <c r="F250"/>
  <c r="I248"/>
  <c r="H248"/>
  <c r="I246"/>
  <c r="H246"/>
  <c r="G246"/>
  <c r="F246"/>
  <c r="I244"/>
  <c r="H244"/>
  <c r="G244"/>
  <c r="F244"/>
  <c r="I242"/>
  <c r="H242"/>
  <c r="G242"/>
  <c r="G241" s="1"/>
  <c r="G240" s="1"/>
  <c r="F242"/>
  <c r="I237"/>
  <c r="H237"/>
  <c r="G237"/>
  <c r="F237"/>
  <c r="I235"/>
  <c r="H235"/>
  <c r="G235"/>
  <c r="F235"/>
  <c r="I231"/>
  <c r="H231"/>
  <c r="G231"/>
  <c r="F231"/>
  <c r="I229"/>
  <c r="H229"/>
  <c r="G229"/>
  <c r="F229"/>
  <c r="I227"/>
  <c r="H227"/>
  <c r="H224"/>
  <c r="G224"/>
  <c r="F224"/>
  <c r="H223"/>
  <c r="H222"/>
  <c r="H221"/>
  <c r="I218"/>
  <c r="H218"/>
  <c r="I216"/>
  <c r="H216"/>
  <c r="G216"/>
  <c r="F216"/>
  <c r="I214"/>
  <c r="H214"/>
  <c r="G212"/>
  <c r="F212"/>
  <c r="I210"/>
  <c r="H210"/>
  <c r="G210"/>
  <c r="F210"/>
  <c r="I208"/>
  <c r="H208"/>
  <c r="I206"/>
  <c r="I204"/>
  <c r="H204"/>
  <c r="G204"/>
  <c r="F204"/>
  <c r="I199"/>
  <c r="H199"/>
  <c r="F199"/>
  <c r="I197"/>
  <c r="H197"/>
  <c r="G197"/>
  <c r="F197"/>
  <c r="I195"/>
  <c r="H195"/>
  <c r="F195"/>
  <c r="I193"/>
  <c r="H193"/>
  <c r="G193"/>
  <c r="F193"/>
  <c r="G191"/>
  <c r="G190" s="1"/>
  <c r="I187"/>
  <c r="H187"/>
  <c r="F187"/>
  <c r="I185"/>
  <c r="H185"/>
  <c r="F185"/>
  <c r="G183"/>
  <c r="G182" s="1"/>
  <c r="F223" l="1"/>
  <c r="F222" s="1"/>
  <c r="F221" s="1"/>
  <c r="F344"/>
  <c r="F308"/>
  <c r="G313"/>
  <c r="I184"/>
  <c r="I183" s="1"/>
  <c r="I182" s="1"/>
  <c r="G223"/>
  <c r="G222" s="1"/>
  <c r="G221" s="1"/>
  <c r="H267"/>
  <c r="G267"/>
  <c r="I298"/>
  <c r="G308"/>
  <c r="G239"/>
  <c r="H192"/>
  <c r="H191" s="1"/>
  <c r="H190" s="1"/>
  <c r="I267"/>
  <c r="H344"/>
  <c r="I203"/>
  <c r="F267"/>
  <c r="F192"/>
  <c r="F191" s="1"/>
  <c r="F190" s="1"/>
  <c r="F203"/>
  <c r="F202" s="1"/>
  <c r="F201" s="1"/>
  <c r="H203"/>
  <c r="H202" s="1"/>
  <c r="H201" s="1"/>
  <c r="G203"/>
  <c r="G202" s="1"/>
  <c r="G201" s="1"/>
  <c r="G189" s="1"/>
  <c r="F184"/>
  <c r="F183" s="1"/>
  <c r="F182" s="1"/>
  <c r="H184"/>
  <c r="H183" s="1"/>
  <c r="H182" s="1"/>
  <c r="I241"/>
  <c r="I240" s="1"/>
  <c r="I239" s="1"/>
  <c r="H308"/>
  <c r="I192"/>
  <c r="I191" s="1"/>
  <c r="I190" s="1"/>
  <c r="I202"/>
  <c r="I201" s="1"/>
  <c r="H241"/>
  <c r="H240" s="1"/>
  <c r="H239" s="1"/>
  <c r="F241"/>
  <c r="F240" s="1"/>
  <c r="F262"/>
  <c r="I308"/>
  <c r="I339"/>
  <c r="I338" s="1"/>
  <c r="I337" s="1"/>
  <c r="I336" s="1"/>
  <c r="G220" l="1"/>
  <c r="G181" s="1"/>
  <c r="F189"/>
  <c r="H189"/>
  <c r="H220"/>
  <c r="H181" s="1"/>
  <c r="I220"/>
  <c r="F239"/>
  <c r="F220" s="1"/>
  <c r="F181" s="1"/>
  <c r="I189"/>
  <c r="I181" s="1"/>
  <c r="I591" l="1"/>
  <c r="H591"/>
  <c r="I593"/>
  <c r="H593"/>
  <c r="I530"/>
  <c r="I529" s="1"/>
  <c r="I431"/>
  <c r="H431"/>
  <c r="H58" l="1"/>
  <c r="H57" s="1"/>
  <c r="H56" s="1"/>
  <c r="H62"/>
  <c r="H61" s="1"/>
  <c r="H60" s="1"/>
  <c r="H67"/>
  <c r="H69"/>
  <c r="H74"/>
  <c r="H73" s="1"/>
  <c r="H72" s="1"/>
  <c r="H77"/>
  <c r="H79"/>
  <c r="H81"/>
  <c r="H87"/>
  <c r="H89"/>
  <c r="H91"/>
  <c r="H96"/>
  <c r="H98"/>
  <c r="H104"/>
  <c r="H106"/>
  <c r="H112"/>
  <c r="H111" s="1"/>
  <c r="H110" s="1"/>
  <c r="H109" s="1"/>
  <c r="H117"/>
  <c r="H116" s="1"/>
  <c r="H120"/>
  <c r="H122"/>
  <c r="H125"/>
  <c r="H128"/>
  <c r="H130"/>
  <c r="H135"/>
  <c r="H137"/>
  <c r="H140"/>
  <c r="H142"/>
  <c r="H144"/>
  <c r="H148"/>
  <c r="H147" s="1"/>
  <c r="H146" s="1"/>
  <c r="H153"/>
  <c r="H152" s="1"/>
  <c r="H151" s="1"/>
  <c r="H150" s="1"/>
  <c r="H160"/>
  <c r="H159" s="1"/>
  <c r="H158" s="1"/>
  <c r="H163"/>
  <c r="H167"/>
  <c r="H169"/>
  <c r="H173"/>
  <c r="H172" s="1"/>
  <c r="H171" s="1"/>
  <c r="H177"/>
  <c r="H179"/>
  <c r="H367"/>
  <c r="H369"/>
  <c r="H374"/>
  <c r="H376"/>
  <c r="H382"/>
  <c r="H384"/>
  <c r="H386"/>
  <c r="H391"/>
  <c r="H393"/>
  <c r="H395"/>
  <c r="H398"/>
  <c r="H400"/>
  <c r="H402"/>
  <c r="H404"/>
  <c r="H406"/>
  <c r="H412"/>
  <c r="H414"/>
  <c r="H416"/>
  <c r="H418"/>
  <c r="H420"/>
  <c r="H423"/>
  <c r="H425"/>
  <c r="H427"/>
  <c r="H429"/>
  <c r="H434"/>
  <c r="H437"/>
  <c r="H442"/>
  <c r="H441" s="1"/>
  <c r="H445"/>
  <c r="H448"/>
  <c r="H451"/>
  <c r="H453"/>
  <c r="H457"/>
  <c r="H459"/>
  <c r="H461"/>
  <c r="H467"/>
  <c r="H466" s="1"/>
  <c r="H465" s="1"/>
  <c r="H464" s="1"/>
  <c r="H463" s="1"/>
  <c r="H473"/>
  <c r="H476"/>
  <c r="H478"/>
  <c r="H480"/>
  <c r="H482"/>
  <c r="H484"/>
  <c r="H487"/>
  <c r="H489"/>
  <c r="H491"/>
  <c r="H497"/>
  <c r="H499"/>
  <c r="H503"/>
  <c r="H505"/>
  <c r="H508"/>
  <c r="H510"/>
  <c r="H513"/>
  <c r="H515"/>
  <c r="H517"/>
  <c r="H519"/>
  <c r="H521"/>
  <c r="H523"/>
  <c r="H527"/>
  <c r="H537"/>
  <c r="H539"/>
  <c r="H541"/>
  <c r="H545"/>
  <c r="H549"/>
  <c r="H548" s="1"/>
  <c r="H547" s="1"/>
  <c r="H555"/>
  <c r="H557"/>
  <c r="H559"/>
  <c r="H561"/>
  <c r="H567"/>
  <c r="H569"/>
  <c r="H571"/>
  <c r="H573"/>
  <c r="H576"/>
  <c r="H581"/>
  <c r="H583"/>
  <c r="H585"/>
  <c r="H587"/>
  <c r="H590"/>
  <c r="H597"/>
  <c r="H599"/>
  <c r="H601"/>
  <c r="H604"/>
  <c r="H606"/>
  <c r="H615"/>
  <c r="H614" s="1"/>
  <c r="H613" s="1"/>
  <c r="H612" s="1"/>
  <c r="H611" s="1"/>
  <c r="H620"/>
  <c r="H630"/>
  <c r="H635"/>
  <c r="H638"/>
  <c r="H641"/>
  <c r="H644"/>
  <c r="H646"/>
  <c r="H648"/>
  <c r="H653"/>
  <c r="H655"/>
  <c r="H657"/>
  <c r="H659"/>
  <c r="H662"/>
  <c r="H664"/>
  <c r="H666"/>
  <c r="H670"/>
  <c r="H674"/>
  <c r="H676"/>
  <c r="H678"/>
  <c r="H684"/>
  <c r="H686"/>
  <c r="H688"/>
  <c r="H693"/>
  <c r="H694"/>
  <c r="H695"/>
  <c r="H698"/>
  <c r="H701"/>
  <c r="H704"/>
  <c r="H707"/>
  <c r="H709"/>
  <c r="H714"/>
  <c r="H713" s="1"/>
  <c r="H718"/>
  <c r="H720"/>
  <c r="H723"/>
  <c r="H722" s="1"/>
  <c r="H729"/>
  <c r="H731"/>
  <c r="H733"/>
  <c r="H735"/>
  <c r="H737"/>
  <c r="H739"/>
  <c r="H741"/>
  <c r="H744"/>
  <c r="H747"/>
  <c r="H750"/>
  <c r="H752"/>
  <c r="H754"/>
  <c r="H760"/>
  <c r="H763"/>
  <c r="H767"/>
  <c r="H771"/>
  <c r="H773"/>
  <c r="H775"/>
  <c r="H781"/>
  <c r="H784"/>
  <c r="H787"/>
  <c r="H792"/>
  <c r="H791" s="1"/>
  <c r="H790" s="1"/>
  <c r="H798"/>
  <c r="H797" s="1"/>
  <c r="H796" s="1"/>
  <c r="H795" s="1"/>
  <c r="H794" s="1"/>
  <c r="H805"/>
  <c r="H804" s="1"/>
  <c r="H810"/>
  <c r="H812"/>
  <c r="H814"/>
  <c r="H820"/>
  <c r="H819" s="1"/>
  <c r="H818" s="1"/>
  <c r="H817" s="1"/>
  <c r="H816" s="1"/>
  <c r="H827"/>
  <c r="H826" s="1"/>
  <c r="H825" s="1"/>
  <c r="H830"/>
  <c r="H829" s="1"/>
  <c r="I451"/>
  <c r="I434"/>
  <c r="H580" l="1"/>
  <c r="H717"/>
  <c r="H712" s="1"/>
  <c r="H711" s="1"/>
  <c r="H422"/>
  <c r="H176"/>
  <c r="H175" s="1"/>
  <c r="H373"/>
  <c r="H596"/>
  <c r="H595" s="1"/>
  <c r="H502"/>
  <c r="H501" s="1"/>
  <c r="H103"/>
  <c r="H102" s="1"/>
  <c r="H101" s="1"/>
  <c r="H100" s="1"/>
  <c r="H95"/>
  <c r="H94" s="1"/>
  <c r="H93" s="1"/>
  <c r="H390"/>
  <c r="H389" s="1"/>
  <c r="H76"/>
  <c r="H66"/>
  <c r="H65" s="1"/>
  <c r="H692"/>
  <c r="H691" s="1"/>
  <c r="H690" s="1"/>
  <c r="H566"/>
  <c r="H565" s="1"/>
  <c r="H564" s="1"/>
  <c r="H536"/>
  <c r="H535" s="1"/>
  <c r="H534" s="1"/>
  <c r="H533" s="1"/>
  <c r="H472"/>
  <c r="H471" s="1"/>
  <c r="H470" s="1"/>
  <c r="H469" s="1"/>
  <c r="H444"/>
  <c r="H440" s="1"/>
  <c r="H397"/>
  <c r="H381"/>
  <c r="H380" s="1"/>
  <c r="H379" s="1"/>
  <c r="H119"/>
  <c r="H115" s="1"/>
  <c r="H770"/>
  <c r="H769" s="1"/>
  <c r="H652"/>
  <c r="H809"/>
  <c r="H803" s="1"/>
  <c r="H802" s="1"/>
  <c r="H801" s="1"/>
  <c r="H800" s="1"/>
  <c r="H780"/>
  <c r="H779" s="1"/>
  <c r="H778" s="1"/>
  <c r="H777" s="1"/>
  <c r="H759"/>
  <c r="H758" s="1"/>
  <c r="H728"/>
  <c r="H727" s="1"/>
  <c r="H726" s="1"/>
  <c r="H683"/>
  <c r="H629"/>
  <c r="H628" s="1"/>
  <c r="H627" s="1"/>
  <c r="H575"/>
  <c r="H554"/>
  <c r="H553" s="1"/>
  <c r="H552" s="1"/>
  <c r="H551" s="1"/>
  <c r="H507"/>
  <c r="H496"/>
  <c r="H456"/>
  <c r="H455" s="1"/>
  <c r="H433"/>
  <c r="H411"/>
  <c r="H366"/>
  <c r="H365" s="1"/>
  <c r="H364" s="1"/>
  <c r="H363" s="1"/>
  <c r="H162"/>
  <c r="H157" s="1"/>
  <c r="H134"/>
  <c r="H133" s="1"/>
  <c r="H132" s="1"/>
  <c r="H127"/>
  <c r="H86"/>
  <c r="H85" s="1"/>
  <c r="H84" s="1"/>
  <c r="H824"/>
  <c r="H823" s="1"/>
  <c r="H822" s="1"/>
  <c r="I657"/>
  <c r="I830"/>
  <c r="I829" s="1"/>
  <c r="G830"/>
  <c r="G829" s="1"/>
  <c r="F830"/>
  <c r="F829" s="1"/>
  <c r="I827"/>
  <c r="I826" s="1"/>
  <c r="I825" s="1"/>
  <c r="G827"/>
  <c r="G826" s="1"/>
  <c r="G825" s="1"/>
  <c r="F827"/>
  <c r="F826" s="1"/>
  <c r="F825" s="1"/>
  <c r="I820"/>
  <c r="I819" s="1"/>
  <c r="I818" s="1"/>
  <c r="I817" s="1"/>
  <c r="I816" s="1"/>
  <c r="G820"/>
  <c r="G819" s="1"/>
  <c r="G818" s="1"/>
  <c r="G817" s="1"/>
  <c r="G816" s="1"/>
  <c r="F820"/>
  <c r="F819" s="1"/>
  <c r="F818" s="1"/>
  <c r="F817" s="1"/>
  <c r="F816" s="1"/>
  <c r="I814"/>
  <c r="I812"/>
  <c r="G812"/>
  <c r="F812"/>
  <c r="I810"/>
  <c r="G810"/>
  <c r="F810"/>
  <c r="I805"/>
  <c r="I804" s="1"/>
  <c r="G805"/>
  <c r="F805"/>
  <c r="I798"/>
  <c r="I797" s="1"/>
  <c r="I796" s="1"/>
  <c r="I795" s="1"/>
  <c r="I794" s="1"/>
  <c r="G798"/>
  <c r="G797" s="1"/>
  <c r="G796" s="1"/>
  <c r="G795" s="1"/>
  <c r="G794" s="1"/>
  <c r="F798"/>
  <c r="F797" s="1"/>
  <c r="F796" s="1"/>
  <c r="F795" s="1"/>
  <c r="F794" s="1"/>
  <c r="I792"/>
  <c r="I791" s="1"/>
  <c r="I790" s="1"/>
  <c r="G792"/>
  <c r="G791" s="1"/>
  <c r="G790" s="1"/>
  <c r="F792"/>
  <c r="F791" s="1"/>
  <c r="F790" s="1"/>
  <c r="I787"/>
  <c r="I784"/>
  <c r="G784"/>
  <c r="F784"/>
  <c r="I781"/>
  <c r="G781"/>
  <c r="F781"/>
  <c r="I775"/>
  <c r="G775"/>
  <c r="F775"/>
  <c r="I773"/>
  <c r="I771"/>
  <c r="G771"/>
  <c r="G770" s="1"/>
  <c r="G769" s="1"/>
  <c r="F771"/>
  <c r="I767"/>
  <c r="G767"/>
  <c r="F767"/>
  <c r="I763"/>
  <c r="G763"/>
  <c r="F763"/>
  <c r="I760"/>
  <c r="G760"/>
  <c r="F760"/>
  <c r="I754"/>
  <c r="I752"/>
  <c r="I750"/>
  <c r="I747"/>
  <c r="G747"/>
  <c r="F747"/>
  <c r="I744"/>
  <c r="I741"/>
  <c r="G741"/>
  <c r="F741"/>
  <c r="I739"/>
  <c r="I737"/>
  <c r="G737"/>
  <c r="F737"/>
  <c r="I735"/>
  <c r="G735"/>
  <c r="F735"/>
  <c r="I733"/>
  <c r="G733"/>
  <c r="F733"/>
  <c r="I731"/>
  <c r="I729"/>
  <c r="I723"/>
  <c r="I722" s="1"/>
  <c r="F723"/>
  <c r="F722" s="1"/>
  <c r="I720"/>
  <c r="G720"/>
  <c r="F720"/>
  <c r="I718"/>
  <c r="G718"/>
  <c r="F718"/>
  <c r="I714"/>
  <c r="I713" s="1"/>
  <c r="G714"/>
  <c r="G713" s="1"/>
  <c r="F714"/>
  <c r="F713" s="1"/>
  <c r="I709"/>
  <c r="I707"/>
  <c r="I704"/>
  <c r="I701"/>
  <c r="G701"/>
  <c r="F701"/>
  <c r="I698"/>
  <c r="G698"/>
  <c r="F698"/>
  <c r="I695"/>
  <c r="I693"/>
  <c r="I688"/>
  <c r="G688"/>
  <c r="F688"/>
  <c r="I686"/>
  <c r="G686"/>
  <c r="F686"/>
  <c r="I684"/>
  <c r="G684"/>
  <c r="F684"/>
  <c r="I678"/>
  <c r="G678"/>
  <c r="F678"/>
  <c r="I676"/>
  <c r="G676"/>
  <c r="I674"/>
  <c r="I670"/>
  <c r="G670"/>
  <c r="F670"/>
  <c r="I666"/>
  <c r="I664"/>
  <c r="G664"/>
  <c r="F664"/>
  <c r="I662"/>
  <c r="G662"/>
  <c r="F662"/>
  <c r="I659"/>
  <c r="G659"/>
  <c r="F659"/>
  <c r="I655"/>
  <c r="I653"/>
  <c r="G653"/>
  <c r="F653"/>
  <c r="I648"/>
  <c r="I646"/>
  <c r="I644"/>
  <c r="I641"/>
  <c r="G641"/>
  <c r="F641"/>
  <c r="I638"/>
  <c r="G638"/>
  <c r="F638"/>
  <c r="I635"/>
  <c r="I630"/>
  <c r="G630"/>
  <c r="F630"/>
  <c r="I629" l="1"/>
  <c r="H156"/>
  <c r="H155" s="1"/>
  <c r="G629"/>
  <c r="G628" s="1"/>
  <c r="G627" s="1"/>
  <c r="G652"/>
  <c r="H563"/>
  <c r="H532" s="1"/>
  <c r="H114"/>
  <c r="H108" s="1"/>
  <c r="H757"/>
  <c r="F683"/>
  <c r="F728"/>
  <c r="F727" s="1"/>
  <c r="F726" s="1"/>
  <c r="F759"/>
  <c r="F758" s="1"/>
  <c r="I824"/>
  <c r="I823" s="1"/>
  <c r="I822" s="1"/>
  <c r="F824"/>
  <c r="F823" s="1"/>
  <c r="F822" s="1"/>
  <c r="H83"/>
  <c r="F809"/>
  <c r="F803" s="1"/>
  <c r="F802" s="1"/>
  <c r="F801" s="1"/>
  <c r="F800" s="1"/>
  <c r="I809"/>
  <c r="I803" s="1"/>
  <c r="I802" s="1"/>
  <c r="I801" s="1"/>
  <c r="I800" s="1"/>
  <c r="G809"/>
  <c r="G803" s="1"/>
  <c r="G802" s="1"/>
  <c r="G801" s="1"/>
  <c r="G800" s="1"/>
  <c r="G759"/>
  <c r="G758" s="1"/>
  <c r="G757" s="1"/>
  <c r="H495"/>
  <c r="H494" s="1"/>
  <c r="H493" s="1"/>
  <c r="H439"/>
  <c r="H410"/>
  <c r="H409" s="1"/>
  <c r="G683"/>
  <c r="G692"/>
  <c r="G691" s="1"/>
  <c r="G690" s="1"/>
  <c r="F717"/>
  <c r="F712" s="1"/>
  <c r="F711" s="1"/>
  <c r="I717"/>
  <c r="I712" s="1"/>
  <c r="I711" s="1"/>
  <c r="G717"/>
  <c r="G712" s="1"/>
  <c r="F780"/>
  <c r="F779" s="1"/>
  <c r="F778" s="1"/>
  <c r="F777" s="1"/>
  <c r="G780"/>
  <c r="G779" s="1"/>
  <c r="G778" s="1"/>
  <c r="G777" s="1"/>
  <c r="G824"/>
  <c r="G823" s="1"/>
  <c r="G822" s="1"/>
  <c r="H388"/>
  <c r="H378" s="1"/>
  <c r="H64"/>
  <c r="G728"/>
  <c r="G727" s="1"/>
  <c r="G726" s="1"/>
  <c r="F629"/>
  <c r="F628" s="1"/>
  <c r="F627" s="1"/>
  <c r="F652"/>
  <c r="I683"/>
  <c r="F692"/>
  <c r="F691" s="1"/>
  <c r="F690" s="1"/>
  <c r="I692"/>
  <c r="I691" s="1"/>
  <c r="I690" s="1"/>
  <c r="F770"/>
  <c r="F769" s="1"/>
  <c r="H651"/>
  <c r="H650" s="1"/>
  <c r="I628"/>
  <c r="I627" s="1"/>
  <c r="I652"/>
  <c r="I780"/>
  <c r="I779" s="1"/>
  <c r="I778" s="1"/>
  <c r="I777" s="1"/>
  <c r="I770"/>
  <c r="I769" s="1"/>
  <c r="I759"/>
  <c r="I758" s="1"/>
  <c r="I728"/>
  <c r="I727" s="1"/>
  <c r="I726" s="1"/>
  <c r="G651" l="1"/>
  <c r="G650" s="1"/>
  <c r="G626" s="1"/>
  <c r="G625" s="1"/>
  <c r="H626"/>
  <c r="H625" s="1"/>
  <c r="I757"/>
  <c r="I651"/>
  <c r="I650" s="1"/>
  <c r="H408"/>
  <c r="H362" s="1"/>
  <c r="F651"/>
  <c r="F650" s="1"/>
  <c r="F757"/>
  <c r="F626" l="1"/>
  <c r="F625" s="1"/>
  <c r="I626"/>
  <c r="I625" s="1"/>
  <c r="I621"/>
  <c r="I623"/>
  <c r="I609"/>
  <c r="I606" s="1"/>
  <c r="I605" s="1"/>
  <c r="I615"/>
  <c r="I614" s="1"/>
  <c r="I613" s="1"/>
  <c r="I612" s="1"/>
  <c r="I611" s="1"/>
  <c r="I601"/>
  <c r="I599"/>
  <c r="I597"/>
  <c r="I590"/>
  <c r="I587"/>
  <c r="I585"/>
  <c r="I583"/>
  <c r="I581"/>
  <c r="I576"/>
  <c r="I573"/>
  <c r="I571"/>
  <c r="I569"/>
  <c r="I567"/>
  <c r="I555"/>
  <c r="I557"/>
  <c r="I559"/>
  <c r="I561"/>
  <c r="I549"/>
  <c r="I548" s="1"/>
  <c r="I547" s="1"/>
  <c r="I545"/>
  <c r="I541"/>
  <c r="I580" l="1"/>
  <c r="I620"/>
  <c r="I619" s="1"/>
  <c r="I618" s="1"/>
  <c r="I617" s="1"/>
  <c r="I596"/>
  <c r="I595" s="1"/>
  <c r="I604"/>
  <c r="I603" s="1"/>
  <c r="I575"/>
  <c r="I566"/>
  <c r="I565" s="1"/>
  <c r="I564" s="1"/>
  <c r="I554"/>
  <c r="I553" s="1"/>
  <c r="I552" s="1"/>
  <c r="I551" s="1"/>
  <c r="I499"/>
  <c r="I539"/>
  <c r="I537"/>
  <c r="I527"/>
  <c r="I523"/>
  <c r="I521"/>
  <c r="I519"/>
  <c r="I517"/>
  <c r="I515"/>
  <c r="I513"/>
  <c r="I510"/>
  <c r="I508"/>
  <c r="I505"/>
  <c r="I503"/>
  <c r="I497"/>
  <c r="I563" l="1"/>
  <c r="I536"/>
  <c r="I535" s="1"/>
  <c r="I496"/>
  <c r="I502"/>
  <c r="I501" s="1"/>
  <c r="I507"/>
  <c r="I495" l="1"/>
  <c r="I494" s="1"/>
  <c r="I493" s="1"/>
  <c r="I534"/>
  <c r="I533" s="1"/>
  <c r="I532" s="1"/>
  <c r="I491"/>
  <c r="I487"/>
  <c r="I484"/>
  <c r="I478"/>
  <c r="I476"/>
  <c r="I473"/>
  <c r="I467"/>
  <c r="I466" s="1"/>
  <c r="I465" s="1"/>
  <c r="I464" s="1"/>
  <c r="I463" s="1"/>
  <c r="I461"/>
  <c r="I459"/>
  <c r="I457"/>
  <c r="I453"/>
  <c r="I448"/>
  <c r="I445"/>
  <c r="I442"/>
  <c r="I441" s="1"/>
  <c r="I456" l="1"/>
  <c r="I455" s="1"/>
  <c r="I427"/>
  <c r="I425"/>
  <c r="I423"/>
  <c r="I420"/>
  <c r="I416"/>
  <c r="I414"/>
  <c r="I412"/>
  <c r="I406"/>
  <c r="I402"/>
  <c r="I400"/>
  <c r="I398"/>
  <c r="I395"/>
  <c r="I393"/>
  <c r="I391"/>
  <c r="I386"/>
  <c r="I382"/>
  <c r="I376"/>
  <c r="I374"/>
  <c r="I369"/>
  <c r="I366" s="1"/>
  <c r="I179"/>
  <c r="I177"/>
  <c r="I173"/>
  <c r="I172" s="1"/>
  <c r="I171" s="1"/>
  <c r="I169"/>
  <c r="I167"/>
  <c r="I163"/>
  <c r="I160"/>
  <c r="I159" s="1"/>
  <c r="I158" s="1"/>
  <c r="I148"/>
  <c r="I147" s="1"/>
  <c r="I146" s="1"/>
  <c r="I144"/>
  <c r="I142"/>
  <c r="I140"/>
  <c r="I137"/>
  <c r="I135"/>
  <c r="I69"/>
  <c r="I130"/>
  <c r="I128"/>
  <c r="I122"/>
  <c r="I120"/>
  <c r="I117"/>
  <c r="I116" s="1"/>
  <c r="I106"/>
  <c r="I104"/>
  <c r="I98"/>
  <c r="I96"/>
  <c r="I91"/>
  <c r="I87"/>
  <c r="I81"/>
  <c r="I79"/>
  <c r="I77"/>
  <c r="I74"/>
  <c r="I73" s="1"/>
  <c r="I72" s="1"/>
  <c r="I67"/>
  <c r="I62"/>
  <c r="I61" s="1"/>
  <c r="I60" s="1"/>
  <c r="I58"/>
  <c r="I57" s="1"/>
  <c r="I56" s="1"/>
  <c r="I54"/>
  <c r="I53" s="1"/>
  <c r="I52" s="1"/>
  <c r="I50"/>
  <c r="I48"/>
  <c r="I43"/>
  <c r="I42" s="1"/>
  <c r="I39"/>
  <c r="I38" s="1"/>
  <c r="I35"/>
  <c r="I32"/>
  <c r="I29"/>
  <c r="H29"/>
  <c r="I26"/>
  <c r="I23"/>
  <c r="I21"/>
  <c r="I15"/>
  <c r="I10"/>
  <c r="I9" s="1"/>
  <c r="I8" s="1"/>
  <c r="I7" s="1"/>
  <c r="I66" l="1"/>
  <c r="I65" s="1"/>
  <c r="I134"/>
  <c r="I133" s="1"/>
  <c r="I132" s="1"/>
  <c r="I390"/>
  <c r="I389" s="1"/>
  <c r="I103"/>
  <c r="I102" s="1"/>
  <c r="I101" s="1"/>
  <c r="I100" s="1"/>
  <c r="I162"/>
  <c r="I157" s="1"/>
  <c r="I176"/>
  <c r="I175" s="1"/>
  <c r="I127"/>
  <c r="I47"/>
  <c r="I46" s="1"/>
  <c r="I76"/>
  <c r="I95"/>
  <c r="I373"/>
  <c r="I64" l="1"/>
  <c r="I156"/>
  <c r="I155" s="1"/>
  <c r="I489"/>
  <c r="I429"/>
  <c r="I422" s="1"/>
  <c r="I418"/>
  <c r="I411" s="1"/>
  <c r="I404"/>
  <c r="I397" s="1"/>
  <c r="I388" s="1"/>
  <c r="I384"/>
  <c r="I381" s="1"/>
  <c r="I380" s="1"/>
  <c r="I379" s="1"/>
  <c r="I89"/>
  <c r="I86" s="1"/>
  <c r="I85" s="1"/>
  <c r="I84" s="1"/>
  <c r="I19"/>
  <c r="I14" s="1"/>
  <c r="I13" s="1"/>
  <c r="I12" s="1"/>
  <c r="I6" s="1"/>
  <c r="H19"/>
  <c r="I94"/>
  <c r="I378" l="1"/>
  <c r="I482" l="1"/>
  <c r="I472" s="1"/>
  <c r="I471" s="1"/>
  <c r="I470" s="1"/>
  <c r="I469" s="1"/>
  <c r="I437"/>
  <c r="I433" s="1"/>
  <c r="I410" s="1"/>
  <c r="I409" s="1"/>
  <c r="I153"/>
  <c r="I152" s="1"/>
  <c r="I151" s="1"/>
  <c r="I150" s="1"/>
  <c r="I125"/>
  <c r="I119" s="1"/>
  <c r="I115" s="1"/>
  <c r="I114" s="1"/>
  <c r="I112"/>
  <c r="I111" s="1"/>
  <c r="I110" s="1"/>
  <c r="I109" s="1"/>
  <c r="I367"/>
  <c r="I365" s="1"/>
  <c r="I364" s="1"/>
  <c r="I363" s="1"/>
  <c r="I444"/>
  <c r="I440" s="1"/>
  <c r="I439" s="1"/>
  <c r="I93"/>
  <c r="I83" s="1"/>
  <c r="I108" l="1"/>
  <c r="I5" s="1"/>
  <c r="I833" s="1"/>
  <c r="I408"/>
  <c r="I362" s="1"/>
  <c r="H54"/>
  <c r="H53" s="1"/>
  <c r="H52" s="1"/>
  <c r="H50"/>
  <c r="H48"/>
  <c r="H43"/>
  <c r="H42" s="1"/>
  <c r="H39"/>
  <c r="H38" s="1"/>
  <c r="H35"/>
  <c r="H32"/>
  <c r="H26"/>
  <c r="H23"/>
  <c r="H21"/>
  <c r="H15"/>
  <c r="H10"/>
  <c r="H9" s="1"/>
  <c r="H8" s="1"/>
  <c r="H7" s="1"/>
  <c r="H14" l="1"/>
  <c r="H13" s="1"/>
  <c r="H47"/>
  <c r="H46" s="1"/>
  <c r="H12" l="1"/>
  <c r="H6" s="1"/>
  <c r="G81"/>
  <c r="F81"/>
  <c r="H5" l="1"/>
  <c r="G21" l="1"/>
  <c r="F616"/>
  <c r="F615" s="1"/>
  <c r="F614" s="1"/>
  <c r="F587"/>
  <c r="F583"/>
  <c r="F581"/>
  <c r="F576"/>
  <c r="F573"/>
  <c r="F571"/>
  <c r="F569"/>
  <c r="F561"/>
  <c r="F559"/>
  <c r="F557"/>
  <c r="F555"/>
  <c r="F549"/>
  <c r="F548" s="1"/>
  <c r="F547" s="1"/>
  <c r="F545"/>
  <c r="F541"/>
  <c r="F539"/>
  <c r="F537"/>
  <c r="F523"/>
  <c r="F521"/>
  <c r="F519"/>
  <c r="F517"/>
  <c r="F515"/>
  <c r="F513"/>
  <c r="F510"/>
  <c r="F508"/>
  <c r="F505"/>
  <c r="F502" s="1"/>
  <c r="F501" s="1"/>
  <c r="F499"/>
  <c r="F491"/>
  <c r="F487"/>
  <c r="F480"/>
  <c r="F478"/>
  <c r="F476"/>
  <c r="F473"/>
  <c r="F467"/>
  <c r="F466" s="1"/>
  <c r="F465" s="1"/>
  <c r="F464" s="1"/>
  <c r="F463" s="1"/>
  <c r="F461"/>
  <c r="F459"/>
  <c r="F453"/>
  <c r="F448"/>
  <c r="F445"/>
  <c r="F442"/>
  <c r="F441" s="1"/>
  <c r="F434"/>
  <c r="F433" s="1"/>
  <c r="F427"/>
  <c r="F425"/>
  <c r="F423"/>
  <c r="F420"/>
  <c r="F416"/>
  <c r="F412"/>
  <c r="F406"/>
  <c r="F402"/>
  <c r="F400"/>
  <c r="F398"/>
  <c r="F395"/>
  <c r="F391"/>
  <c r="F386"/>
  <c r="F382"/>
  <c r="F376"/>
  <c r="F374"/>
  <c r="F369"/>
  <c r="F366" s="1"/>
  <c r="F365" s="1"/>
  <c r="F179"/>
  <c r="F177"/>
  <c r="F173"/>
  <c r="F172" s="1"/>
  <c r="F171" s="1"/>
  <c r="F169"/>
  <c r="F167"/>
  <c r="F163"/>
  <c r="F160"/>
  <c r="F159" s="1"/>
  <c r="F158" s="1"/>
  <c r="F148"/>
  <c r="F147" s="1"/>
  <c r="F146" s="1"/>
  <c r="F144"/>
  <c r="F142"/>
  <c r="F140"/>
  <c r="F137"/>
  <c r="F135"/>
  <c r="F130"/>
  <c r="F128"/>
  <c r="F125"/>
  <c r="F122"/>
  <c r="F120"/>
  <c r="F117"/>
  <c r="F116" s="1"/>
  <c r="F112"/>
  <c r="F111" s="1"/>
  <c r="F110" s="1"/>
  <c r="F109" s="1"/>
  <c r="F106"/>
  <c r="F104"/>
  <c r="F98"/>
  <c r="F96"/>
  <c r="F91"/>
  <c r="F87"/>
  <c r="F77"/>
  <c r="F74"/>
  <c r="F73" s="1"/>
  <c r="F72" s="1"/>
  <c r="F69"/>
  <c r="F67"/>
  <c r="F62"/>
  <c r="F61" s="1"/>
  <c r="F60" s="1"/>
  <c r="F58"/>
  <c r="F57" s="1"/>
  <c r="F56" s="1"/>
  <c r="F54"/>
  <c r="F53" s="1"/>
  <c r="F52" s="1"/>
  <c r="F43"/>
  <c r="F42" s="1"/>
  <c r="F39"/>
  <c r="F38" s="1"/>
  <c r="F35"/>
  <c r="F32"/>
  <c r="F29"/>
  <c r="F26"/>
  <c r="F23"/>
  <c r="F21"/>
  <c r="F15"/>
  <c r="F10"/>
  <c r="F9" s="1"/>
  <c r="F8" s="1"/>
  <c r="F7" s="1"/>
  <c r="F86" l="1"/>
  <c r="F85" s="1"/>
  <c r="F84" s="1"/>
  <c r="F176"/>
  <c r="F175" s="1"/>
  <c r="F390"/>
  <c r="F389" s="1"/>
  <c r="F66"/>
  <c r="F65" s="1"/>
  <c r="F566"/>
  <c r="F565" s="1"/>
  <c r="F564" s="1"/>
  <c r="F134"/>
  <c r="F133" s="1"/>
  <c r="F132" s="1"/>
  <c r="F14"/>
  <c r="F13" s="1"/>
  <c r="F12" s="1"/>
  <c r="F76"/>
  <c r="F127"/>
  <c r="F162"/>
  <c r="F157" s="1"/>
  <c r="F373"/>
  <c r="F364" s="1"/>
  <c r="F363" s="1"/>
  <c r="F381"/>
  <c r="F380" s="1"/>
  <c r="F379" s="1"/>
  <c r="F472"/>
  <c r="F471" s="1"/>
  <c r="F470" s="1"/>
  <c r="F469" s="1"/>
  <c r="F580"/>
  <c r="F575" s="1"/>
  <c r="F554"/>
  <c r="F553" s="1"/>
  <c r="F552" s="1"/>
  <c r="F551" s="1"/>
  <c r="F422"/>
  <c r="F444"/>
  <c r="F440" s="1"/>
  <c r="F397"/>
  <c r="F411"/>
  <c r="F456"/>
  <c r="F455" s="1"/>
  <c r="F507"/>
  <c r="F495" s="1"/>
  <c r="F494" s="1"/>
  <c r="F493" s="1"/>
  <c r="F536"/>
  <c r="F535" s="1"/>
  <c r="F534" s="1"/>
  <c r="F533" s="1"/>
  <c r="F95"/>
  <c r="F94" s="1"/>
  <c r="F93" s="1"/>
  <c r="F103"/>
  <c r="F102" s="1"/>
  <c r="F101" s="1"/>
  <c r="F100" s="1"/>
  <c r="F119"/>
  <c r="F115" s="1"/>
  <c r="G587"/>
  <c r="G580" s="1"/>
  <c r="G578"/>
  <c r="G577" s="1"/>
  <c r="G576" s="1"/>
  <c r="G573"/>
  <c r="G571"/>
  <c r="G569"/>
  <c r="G505"/>
  <c r="G502" s="1"/>
  <c r="G501" s="1"/>
  <c r="G499"/>
  <c r="F563" l="1"/>
  <c r="F532" s="1"/>
  <c r="F388"/>
  <c r="F378" s="1"/>
  <c r="F83"/>
  <c r="F156"/>
  <c r="F155" s="1"/>
  <c r="F114"/>
  <c r="F108" s="1"/>
  <c r="F64"/>
  <c r="F6" s="1"/>
  <c r="F439"/>
  <c r="F410"/>
  <c r="F409" s="1"/>
  <c r="G566"/>
  <c r="G565" s="1"/>
  <c r="G564" s="1"/>
  <c r="G575"/>
  <c r="G395"/>
  <c r="G416"/>
  <c r="G491"/>
  <c r="G487"/>
  <c r="G480"/>
  <c r="G478"/>
  <c r="G476"/>
  <c r="G473"/>
  <c r="G467"/>
  <c r="G466" s="1"/>
  <c r="G465" s="1"/>
  <c r="G464" s="1"/>
  <c r="G463" s="1"/>
  <c r="G461"/>
  <c r="G459"/>
  <c r="G453"/>
  <c r="G448"/>
  <c r="G445"/>
  <c r="G442"/>
  <c r="G441" s="1"/>
  <c r="G434"/>
  <c r="G433" s="1"/>
  <c r="G427"/>
  <c r="G425"/>
  <c r="G423"/>
  <c r="G420"/>
  <c r="G412"/>
  <c r="G406"/>
  <c r="G402"/>
  <c r="G400"/>
  <c r="G398"/>
  <c r="G391"/>
  <c r="G390" s="1"/>
  <c r="G389" s="1"/>
  <c r="G386"/>
  <c r="G382"/>
  <c r="G376"/>
  <c r="G374"/>
  <c r="G369"/>
  <c r="G366" s="1"/>
  <c r="G365" s="1"/>
  <c r="G169"/>
  <c r="G167"/>
  <c r="G177"/>
  <c r="G179"/>
  <c r="G173"/>
  <c r="G172" s="1"/>
  <c r="G171" s="1"/>
  <c r="G163"/>
  <c r="G160"/>
  <c r="G159" s="1"/>
  <c r="G158" s="1"/>
  <c r="G148"/>
  <c r="G147" s="1"/>
  <c r="G146" s="1"/>
  <c r="G144"/>
  <c r="G142"/>
  <c r="G140"/>
  <c r="G137"/>
  <c r="G135"/>
  <c r="G130"/>
  <c r="G128"/>
  <c r="G125"/>
  <c r="G122"/>
  <c r="G120"/>
  <c r="G117"/>
  <c r="G116" s="1"/>
  <c r="G112"/>
  <c r="G111" s="1"/>
  <c r="G110" s="1"/>
  <c r="G109" s="1"/>
  <c r="G106"/>
  <c r="G104"/>
  <c r="G98"/>
  <c r="G96"/>
  <c r="G91"/>
  <c r="G87"/>
  <c r="G77"/>
  <c r="G74"/>
  <c r="G73" s="1"/>
  <c r="G72" s="1"/>
  <c r="G69"/>
  <c r="G10"/>
  <c r="G9" s="1"/>
  <c r="G8" s="1"/>
  <c r="G7" s="1"/>
  <c r="G67"/>
  <c r="G62"/>
  <c r="G61" s="1"/>
  <c r="G60" s="1"/>
  <c r="G58"/>
  <c r="G57" s="1"/>
  <c r="G56" s="1"/>
  <c r="G54"/>
  <c r="G53" s="1"/>
  <c r="G52" s="1"/>
  <c r="G43"/>
  <c r="G42" s="1"/>
  <c r="G39"/>
  <c r="G38" s="1"/>
  <c r="G35"/>
  <c r="G32"/>
  <c r="G29"/>
  <c r="G26"/>
  <c r="G23"/>
  <c r="G15"/>
  <c r="G555"/>
  <c r="G559"/>
  <c r="G549"/>
  <c r="G548" s="1"/>
  <c r="G547" s="1"/>
  <c r="G545"/>
  <c r="G541"/>
  <c r="G537"/>
  <c r="G523"/>
  <c r="G521"/>
  <c r="G519"/>
  <c r="G517"/>
  <c r="G510"/>
  <c r="G513"/>
  <c r="G515"/>
  <c r="F5" l="1"/>
  <c r="G373"/>
  <c r="G364" s="1"/>
  <c r="G363" s="1"/>
  <c r="G381"/>
  <c r="G380" s="1"/>
  <c r="G379" s="1"/>
  <c r="G563"/>
  <c r="G397"/>
  <c r="G388" s="1"/>
  <c r="G422"/>
  <c r="F408"/>
  <c r="F362" s="1"/>
  <c r="G472"/>
  <c r="G471" s="1"/>
  <c r="G470" s="1"/>
  <c r="G469" s="1"/>
  <c r="G456"/>
  <c r="G455" s="1"/>
  <c r="G536"/>
  <c r="G535" s="1"/>
  <c r="G534" s="1"/>
  <c r="G533" s="1"/>
  <c r="G444"/>
  <c r="G440" s="1"/>
  <c r="G76"/>
  <c r="G86"/>
  <c r="G85" s="1"/>
  <c r="G84" s="1"/>
  <c r="G95"/>
  <c r="G94" s="1"/>
  <c r="G93" s="1"/>
  <c r="G103"/>
  <c r="G102" s="1"/>
  <c r="G101" s="1"/>
  <c r="G100" s="1"/>
  <c r="G134"/>
  <c r="G133" s="1"/>
  <c r="G132" s="1"/>
  <c r="G176"/>
  <c r="G175" s="1"/>
  <c r="G411"/>
  <c r="G119"/>
  <c r="G115" s="1"/>
  <c r="G162"/>
  <c r="G157" s="1"/>
  <c r="G127"/>
  <c r="G66"/>
  <c r="G65" s="1"/>
  <c r="G14"/>
  <c r="G13" s="1"/>
  <c r="G12" s="1"/>
  <c r="G507"/>
  <c r="G495" s="1"/>
  <c r="G494" s="1"/>
  <c r="G493" s="1"/>
  <c r="F833" l="1"/>
  <c r="G378"/>
  <c r="G83"/>
  <c r="G439"/>
  <c r="G532"/>
  <c r="G410"/>
  <c r="G409" s="1"/>
  <c r="G408" s="1"/>
  <c r="G64"/>
  <c r="G6" s="1"/>
  <c r="G156"/>
  <c r="G155" s="1"/>
  <c r="G114"/>
  <c r="G108" s="1"/>
  <c r="G362" l="1"/>
  <c r="G5"/>
  <c r="G833" l="1"/>
  <c r="G723"/>
  <c r="G722"/>
  <c r="G711"/>
</calcChain>
</file>

<file path=xl/sharedStrings.xml><?xml version="1.0" encoding="utf-8"?>
<sst xmlns="http://schemas.openxmlformats.org/spreadsheetml/2006/main" count="3546" uniqueCount="648">
  <si>
    <t>Главный распорядитель</t>
  </si>
  <si>
    <t>Раздел, подраздел</t>
  </si>
  <si>
    <t>Целевая статья</t>
  </si>
  <si>
    <t>Вид расходов</t>
  </si>
  <si>
    <t>Наименование</t>
  </si>
  <si>
    <t xml:space="preserve">  Администрация муниципального образования "Город Воткинск"</t>
  </si>
  <si>
    <t>933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</si>
  <si>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</si>
  <si>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</si>
  <si>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</si>
  <si>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</si>
  <si>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Программа "Муниципальное управление"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</si>
  <si>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</si>
  <si>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</si>
  <si>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</si>
  <si>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      Глава муниципального образования</t>
  </si>
  <si>
    <t>0910160010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</si>
  <si>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</si>
  <si>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</si>
  <si>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</si>
  <si>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</si>
  <si>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</si>
  <si>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0910160030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</si>
  <si>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</si>
  <si>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</si>
  <si>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  Уплата налогов, сборов и иных платежей</t>
  </si>
  <si>
    <t>850</t>
  </si>
  <si>
    <t xml:space="preserve">            Уплата земельного налога за счет средств местного бюджета</t>
  </si>
  <si>
    <t>0910160630</t>
  </si>
  <si>
    <t xml:space="preserve">            Создание и организация деятельности комиссий по делам несовершеннолетних и защите их прав</t>
  </si>
  <si>
    <t>0910204350</t>
  </si>
  <si>
    <t xml:space="preserve">            Организация социальной поддержки детей-сирот и детей, оставшихся без попечения родителей</t>
  </si>
  <si>
    <t>0910204410</t>
  </si>
  <si>
    <t xml:space="preserve">            Организация опеки и попечительства в отношении несовершеннолетних</t>
  </si>
  <si>
    <t>0910204420</t>
  </si>
  <si>
    <t xml:space="preserve">            Организация учёта (регистрации) многодетных семей</t>
  </si>
  <si>
    <t>0910207560</t>
  </si>
  <si>
    <t>0910207860</t>
  </si>
  <si>
    <t xml:space="preserve">          Подпрограмма "Архивное дело"</t>
  </si>
  <si>
    <t>0940000000</t>
  </si>
  <si>
    <t xml:space="preserve">            Осуществление отдельных государственных полномочий в области архивного дела</t>
  </si>
  <si>
    <t>0940504360</t>
  </si>
  <si>
    <t xml:space="preserve">          Подпрограмма "Создание условий для государственной регистрации актов гражданского состояния"</t>
  </si>
  <si>
    <t>0950000000</t>
  </si>
  <si>
    <t xml:space="preserve">            Государственная регистрация актов гражданского состояния</t>
  </si>
  <si>
    <t>0950159300</t>
  </si>
  <si>
    <t xml:space="preserve">      Резервные фонды</t>
  </si>
  <si>
    <t>0111</t>
  </si>
  <si>
    <t xml:space="preserve">        Непрограммные направления деятельности</t>
  </si>
  <si>
    <t>9900000000</t>
  </si>
  <si>
    <t xml:space="preserve">            Резервные фонды местных администраций</t>
  </si>
  <si>
    <t>9900060080</t>
  </si>
  <si>
    <t xml:space="preserve">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</si>
  <si>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</si>
  <si>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</si>
  <si>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</si>
  <si>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  Представительские расходы</t>
  </si>
  <si>
    <t>0910160160</t>
  </si>
  <si>
    <t xml:space="preserve">            Реализация прочих расходов</t>
  </si>
  <si>
    <t>0910160170</t>
  </si>
  <si>
    <t xml:space="preserve">        Программа "Управление муниципальными финансами"</t>
  </si>
  <si>
    <t>1400000000</t>
  </si>
  <si>
    <t xml:space="preserve">          Подрограмма "Повышение эффективности расходов бюджета"</t>
  </si>
  <si>
    <t>1420000000</t>
  </si>
  <si>
    <t xml:space="preserve">            Центральный аппарат-программа эффективности расходов бюджета</t>
  </si>
  <si>
    <t>1420760030</t>
  </si>
  <si>
    <t xml:space="preserve">            Субвенция на реализацию Закона Удмуртской Республики от 17 сентября 2007 года №53-РЗ "Об административных комиссиях в Удмуртской Республике"</t>
  </si>
  <si>
    <t>9900004510</t>
  </si>
  <si>
    <t xml:space="preserve">            Уплата членских взносов</t>
  </si>
  <si>
    <t>9900060170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</si>
  <si>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</si>
  <si>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</si>
  <si>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</si>
  <si>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</si>
  <si>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Программа "Безопасность"</t>
  </si>
  <si>
    <t>0600000000</t>
  </si>
  <si>
    <t xml:space="preserve">  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</si>
  <si>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</si>
  <si>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      Мероприятия в сфере гражданской обороны</t>
  </si>
  <si>
    <t>0610761900</t>
  </si>
  <si>
    <t xml:space="preserve">              Субсидии бюджетным учреждениям</t>
  </si>
  <si>
    <t>610</t>
  </si>
  <si>
    <t xml:space="preserve">            Предупреждение и ликвидация последствий чрезвычайных ситуаций</t>
  </si>
  <si>
    <t>0610861900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</si>
  <si>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</si>
  <si>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</si>
  <si>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правонарушений"</t>
  </si>
  <si>
    <t>0620000000</t>
  </si>
  <si>
    <t xml:space="preserve">            Профилактика правонарушений среди несовершеннолетних</t>
  </si>
  <si>
    <t>0620561920</t>
  </si>
  <si>
    <t xml:space="preserve">            Повышение эффективности работы по борьбе с преступностью на территории города</t>
  </si>
  <si>
    <t>0620861900</t>
  </si>
  <si>
    <t xml:space="preserve">    Национальная экономика</t>
  </si>
  <si>
    <t>0400</t>
  </si>
  <si>
    <t xml:space="preserve">      Другие вопросы в области национальной экономики</t>
  </si>
  <si>
    <t>0412</t>
  </si>
  <si>
    <t xml:space="preserve">        Программа "Создание условий для устойчивого экономического развития"</t>
  </si>
  <si>
    <t>0500000000</t>
  </si>
  <si>
    <t xml:space="preserve">          Подпрограмма "Создание условий для развития предпринимательства"</t>
  </si>
  <si>
    <t>0520000000</t>
  </si>
  <si>
    <t xml:space="preserve">            Мероприятия по поддержке и развитию малого и среднего предпринимательства</t>
  </si>
  <si>
    <t>0520161820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</si>
  <si>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</si>
  <si>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</si>
  <si>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Повышение конкурентноспособности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</si>
  <si>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0520261820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</si>
  <si>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</si>
  <si>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</si>
  <si>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</si>
  <si>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</si>
  <si>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Программа "Социальная поддержка населения"</t>
  </si>
  <si>
    <t>0400000000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</si>
  <si>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</si>
  <si>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</si>
  <si>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  Пенсии. выплачиваемые организациями сектора государственного управления</t>
  </si>
  <si>
    <t>0420561710</t>
  </si>
  <si>
    <t xml:space="preserve">              Увеличение  стоимости основных средств</t>
  </si>
  <si>
    <t>310</t>
  </si>
  <si>
    <t xml:space="preserve">      Социальное обеспечение населения</t>
  </si>
  <si>
    <t>1003</t>
  </si>
  <si>
    <t xml:space="preserve">          Подпрограмма "Социальная поддержка семьи и детей"</t>
  </si>
  <si>
    <t>0410000000</t>
  </si>
  <si>
    <t xml:space="preserve">            Организация и проведение мероприятий (культурно-массовые мероприятия)</t>
  </si>
  <si>
    <t>0410261700</t>
  </si>
  <si>
    <t xml:space="preserve">            Льготный проезд пенсионеров. не вошедших в федеральный и региональный регистр</t>
  </si>
  <si>
    <t>0420161700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</si>
  <si>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</si>
  <si>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</si>
  <si>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Другие выплаты по социальной помощи</t>
  </si>
  <si>
    <t>0420261720</t>
  </si>
  <si>
    <t xml:space="preserve">            Пособия и компенсации по публичным обязательствам (выплата Почетным гражданам города Воткинска)</t>
  </si>
  <si>
    <t>0420261730</t>
  </si>
  <si>
    <t xml:space="preserve">            Мероприятия в области коммунального хозяйства</t>
  </si>
  <si>
    <t>9900062200</t>
  </si>
  <si>
    <t xml:space="preserve">      Охрана семьи и детства</t>
  </si>
  <si>
    <t>1004</t>
  </si>
  <si>
    <t xml:space="preserve">            Предоставление мер социальной поддержки многодетным семьям</t>
  </si>
  <si>
    <t>0410104340</t>
  </si>
  <si>
    <t xml:space="preserve">            Социальная поддержка детей-сирот и детей, оставшихся без попечения родителей, переданных в приемные семьи</t>
  </si>
  <si>
    <t>0410304250</t>
  </si>
  <si>
    <t>0410352600</t>
  </si>
  <si>
    <t xml:space="preserve">            Выплата денежных средств на содержание детей, находящихся под опекой (попечительством)</t>
  </si>
  <si>
    <t>0410404260</t>
  </si>
  <si>
    <t xml:space="preserve">            Расходы на выплату денежных средств на содержание усыновленных (удочеренных) детей</t>
  </si>
  <si>
    <t>0410406330</t>
  </si>
  <si>
    <t>0910205660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</si>
  <si>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</si>
  <si>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</si>
  <si>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</si>
  <si>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</si>
  <si>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9900060030</t>
  </si>
  <si>
    <t xml:space="preserve">            Председатель Воткинской городской Думы</t>
  </si>
  <si>
    <t>9900060200</t>
  </si>
  <si>
    <t xml:space="preserve">      Обеспечение проведения выборов и референдумов</t>
  </si>
  <si>
    <t>0107</t>
  </si>
  <si>
    <t xml:space="preserve">            Проведение выборов</t>
  </si>
  <si>
    <t>9900060060</t>
  </si>
  <si>
    <t>9900060160</t>
  </si>
  <si>
    <t xml:space="preserve">  Управление жилищно-коммунального хозяйства Администрации города Воткинска</t>
  </si>
  <si>
    <t>935</t>
  </si>
  <si>
    <t xml:space="preserve">      Транспорт</t>
  </si>
  <si>
    <t>0408</t>
  </si>
  <si>
    <t xml:space="preserve">      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</si>
  <si>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04201S8100</t>
  </si>
  <si>
    <t xml:space="preserve">      Дорожное хозяйство (дорожные фонды)</t>
  </si>
  <si>
    <t>0409</t>
  </si>
  <si>
    <t xml:space="preserve">        Программа "Содержание и развитие городского хозяйства"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</si>
  <si>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</si>
  <si>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</si>
  <si>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</si>
  <si>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Содержание автомобильных дорог и инженерных сооружений на них общего пользования местного значения</t>
  </si>
  <si>
    <t>0750462510</t>
  </si>
  <si>
    <t xml:space="preserve">            Капитальный ремонт, ремонт автомобильных дорог и инженерных сооружений на них общего пользования местного значения</t>
  </si>
  <si>
    <t>0750862530</t>
  </si>
  <si>
    <t xml:space="preserve">            Ремонт тротуаров</t>
  </si>
  <si>
    <t>0750862550</t>
  </si>
  <si>
    <t xml:space="preserve">            Мероприятия в сфере гражданской обороны, защиты населения и территорий от чрезвычайных ситуаций</t>
  </si>
  <si>
    <t>0750961900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</si>
  <si>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</si>
  <si>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</si>
  <si>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</si>
  <si>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</si>
  <si>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"Содержание и развитие жилищного хозяйства"</t>
  </si>
  <si>
    <t>0720000000</t>
  </si>
  <si>
    <t xml:space="preserve">            Мероприятия в области жилищного хозяйства - реализация мер по переселению граждан из аварийного жилищного фонда</t>
  </si>
  <si>
    <t>0720662100</t>
  </si>
  <si>
    <t xml:space="preserve">            Мероприятия в области жилищного хозяйства - организация проведения капитального ремонта общего имущества в многоквартирных домах</t>
  </si>
  <si>
    <t>0720862110</t>
  </si>
  <si>
    <t>0720962120</t>
  </si>
  <si>
    <t xml:space="preserve">            Мероприятия в области жилищного хозяйства - по вопросам соблюдения требований жилищного законодательства</t>
  </si>
  <si>
    <t>0721362130</t>
  </si>
  <si>
    <t xml:space="preserve">            Мероприятия в области жилищного хозяйства - учет и приватизация муниципального жилищного фонда</t>
  </si>
  <si>
    <t>0721962140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</si>
  <si>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</si>
  <si>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</si>
  <si>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</si>
  <si>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</si>
  <si>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 xml:space="preserve">            Мероприятия в области коммунального хозяйства-в сфере водоснабжения</t>
  </si>
  <si>
    <t>0730262200</t>
  </si>
  <si>
    <t>0730562230</t>
  </si>
  <si>
    <t>0730662240</t>
  </si>
  <si>
    <t xml:space="preserve">        Программа "Энергосбережение и повышение знергетической эффективности"</t>
  </si>
  <si>
    <t>0800000000</t>
  </si>
  <si>
    <t xml:space="preserve">            Мероприятия по энергосбережению и повышению энергетической эффективности-внедрение энергоменеджмента</t>
  </si>
  <si>
    <t>0800162600</t>
  </si>
  <si>
    <t>0800362610</t>
  </si>
  <si>
    <t xml:space="preserve">              Бюджетные инвестиции</t>
  </si>
  <si>
    <t>410</t>
  </si>
  <si>
    <t xml:space="preserve">      Благоустройство</t>
  </si>
  <si>
    <t>0503</t>
  </si>
  <si>
    <t xml:space="preserve">          Подпрограмма "Благоустройство и охрана окружающей среды"</t>
  </si>
  <si>
    <t>0740000000</t>
  </si>
  <si>
    <t xml:space="preserve">            Содержание автомобильных дорог и инженерных сооружений на них в границах городских округов в рамках благоустройства</t>
  </si>
  <si>
    <t>0740162350</t>
  </si>
  <si>
    <t xml:space="preserve">            Мероприятия по сбору и вывозу бытовых отходов и мусора</t>
  </si>
  <si>
    <t>0740162370</t>
  </si>
  <si>
    <t xml:space="preserve">            Мероприятия по устройству контейнерных площадок</t>
  </si>
  <si>
    <t>0740162380</t>
  </si>
  <si>
    <t xml:space="preserve">      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</t>
  </si>
  <si>
    <t>0740162390</t>
  </si>
  <si>
    <t xml:space="preserve">            Озеленение</t>
  </si>
  <si>
    <t>0740262310</t>
  </si>
  <si>
    <t>0740362330</t>
  </si>
  <si>
    <t xml:space="preserve">            Уличное освещение</t>
  </si>
  <si>
    <t>0740462300</t>
  </si>
  <si>
    <t>0740562340</t>
  </si>
  <si>
    <t xml:space="preserve">            Мероприятия по санитарной очистке территорий города и улучшение эстетического облика города</t>
  </si>
  <si>
    <t>0740962320</t>
  </si>
  <si>
    <t xml:space="preserve">            Мероприятия по лесному контролю</t>
  </si>
  <si>
    <t>0741162360</t>
  </si>
  <si>
    <t xml:space="preserve">            Расходы по отлову и содержанию безнадзорных животных</t>
  </si>
  <si>
    <t>0741505400</t>
  </si>
  <si>
    <t>0741662330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</si>
  <si>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</si>
  <si>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>0800562620</t>
  </si>
  <si>
    <t xml:space="preserve">      Другие вопросы в области жилищно-коммунального хозяйства</t>
  </si>
  <si>
    <t>0505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</si>
  <si>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</si>
  <si>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</si>
  <si>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 по 3 сентября 1945 г.,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лиц"</t>
  </si>
  <si>
    <t>0430404470</t>
  </si>
  <si>
    <t xml:space="preserve">            Расходы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</si>
  <si>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0721206200</t>
  </si>
  <si>
    <t xml:space="preserve">          Подпрограмма "Создание условий для реализации муниципальной программы"</t>
  </si>
  <si>
    <t>0760000000</t>
  </si>
  <si>
    <t>0760160030</t>
  </si>
  <si>
    <t xml:space="preserve">              Исполнение судебных актов</t>
  </si>
  <si>
    <t>830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</si>
  <si>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</si>
  <si>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</si>
  <si>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</si>
  <si>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</si>
  <si>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Мероприятия по охране окружающей среды-информация об экологическом состоянии</t>
  </si>
  <si>
    <t>0741262400</t>
  </si>
  <si>
    <t xml:space="preserve">            Обеспечение жильем отдельных категорий граждан, установленных Федеральными законами от 12 января 1995 года  №5-ФЗ "О ветеранах", в соответствии с Указом Президента Российской Федерации от 07 мая 2008 года №714 "Об обеспечении жильем ветеранов ВОВ 1941-1945 гг"</t>
  </si>
  <si>
    <t>0430251340</t>
  </si>
  <si>
    <t xml:space="preserve">    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</si>
  <si>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0430104460</t>
  </si>
  <si>
    <t xml:space="preserve">      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</si>
  <si>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</si>
  <si>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>0440304340</t>
  </si>
  <si>
    <t xml:space="preserve">  Управление культуры, спорта и молодежной политики Администрации города Воткинска</t>
  </si>
  <si>
    <t>938</t>
  </si>
  <si>
    <t xml:space="preserve">            Создание народных дружин и общественных объединений правоохранительной направленности</t>
  </si>
  <si>
    <t>0620361930</t>
  </si>
  <si>
    <t xml:space="preserve">              Субсидии автономным учреждениям</t>
  </si>
  <si>
    <t>620</t>
  </si>
  <si>
    <t xml:space="preserve">        Программа "Комплексные меры противодействия злоупотреблению наркотиками и их незаконному обороту"</t>
  </si>
  <si>
    <t>1300000000</t>
  </si>
  <si>
    <t xml:space="preserve">            Формирование у подростков и молодежи мотивации к ведению здорового образа жизни</t>
  </si>
  <si>
    <t>1310461950</t>
  </si>
  <si>
    <t xml:space="preserve">            Информирование населения о последствиях злоупотребления наркотическими средствами</t>
  </si>
  <si>
    <t>1310661940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</si>
  <si>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</si>
  <si>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</si>
  <si>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</si>
  <si>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</si>
  <si>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Программа "Развитие образования и воспитание"</t>
  </si>
  <si>
    <t>0100000000</t>
  </si>
  <si>
    <t xml:space="preserve">          Подпрограмма "Дополнительное образование и воспитание детей"</t>
  </si>
  <si>
    <t>0130000000</t>
  </si>
  <si>
    <t xml:space="preserve">      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</si>
  <si>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0130161300</t>
  </si>
  <si>
    <t>0131760630</t>
  </si>
  <si>
    <t xml:space="preserve">      Молодёжная политика</t>
  </si>
  <si>
    <t>0707</t>
  </si>
  <si>
    <t xml:space="preserve">          Подпрогамма "Организация отдыха детей в каникулярное время"</t>
  </si>
  <si>
    <t>0160000000</t>
  </si>
  <si>
    <t xml:space="preserve">            Организация отдыха, оздоровление и занятости детей, подростков и молодежи в Удмуртской Республике</t>
  </si>
  <si>
    <t>01603S5230</t>
  </si>
  <si>
    <t xml:space="preserve">        Программа "Реализация молодежной политики"</t>
  </si>
  <si>
    <t>1000000000</t>
  </si>
  <si>
    <t xml:space="preserve">            Мероприятия в области молодежной политики</t>
  </si>
  <si>
    <t>1010161410</t>
  </si>
  <si>
    <t xml:space="preserve">            Оказание услуг (выполнение работ) муниципальными учреждениями в сфере молодежной политики</t>
  </si>
  <si>
    <t>1010261420</t>
  </si>
  <si>
    <t>1010360630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</si>
  <si>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</si>
  <si>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</si>
  <si>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</si>
  <si>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</si>
  <si>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Программа "Развитие культуры"</t>
  </si>
  <si>
    <t>0300000000</t>
  </si>
  <si>
    <t xml:space="preserve">          Подпрограмма "Библиотечное обслуживание населения"</t>
  </si>
  <si>
    <t>0310000000</t>
  </si>
  <si>
    <t xml:space="preserve">            Расходы на оказание муниципальной услуги "Осуществление библиотечного и информационного  обслуживания пользователей библиотеки"</t>
  </si>
  <si>
    <t>0310161610</t>
  </si>
  <si>
    <t>0310460630</t>
  </si>
  <si>
    <t xml:space="preserve">      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</si>
  <si>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</si>
  <si>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      Проведение праздников и мероприятий</t>
  </si>
  <si>
    <t>0320160110</t>
  </si>
  <si>
    <t xml:space="preserve">            Расходы на оказание муниципальных  услуг (выполнения работ) культурно-досуговыми учреждениями</t>
  </si>
  <si>
    <t>0320261620</t>
  </si>
  <si>
    <t xml:space="preserve">            Расходы на оказание муниципальной услуги "Предоставление доступа населения к музейным коллекциям (фондам)</t>
  </si>
  <si>
    <t>0320361600</t>
  </si>
  <si>
    <t>0320760630</t>
  </si>
  <si>
    <t xml:space="preserve">          Подпрограмма "Развитие туризма"</t>
  </si>
  <si>
    <t>0360000000</t>
  </si>
  <si>
    <t>0360260110</t>
  </si>
  <si>
    <t xml:space="preserve">      Другие вопросы в области культуры, кинематографии</t>
  </si>
  <si>
    <t>0804</t>
  </si>
  <si>
    <t xml:space="preserve">          Подпрограмма "Развитие местного народного творчества"</t>
  </si>
  <si>
    <t>0340000000</t>
  </si>
  <si>
    <t xml:space="preserve">            развитие местного народного творчества (популяризация национальных культур)</t>
  </si>
  <si>
    <t>0340161640</t>
  </si>
  <si>
    <t>0350000000</t>
  </si>
  <si>
    <t>0350160030</t>
  </si>
  <si>
    <t xml:space="preserve">            Обеспечение деятельности централизованных бухгалтерий и прочих учреждений</t>
  </si>
  <si>
    <t>0350260120</t>
  </si>
  <si>
    <t xml:space="preserve">              Расходы на выплаты персоналу казенных учреждений</t>
  </si>
  <si>
    <t>110</t>
  </si>
  <si>
    <t xml:space="preserve">            Проведение специальной оценки условий труда в муниципальных учреждениях в сфере культуры</t>
  </si>
  <si>
    <t>0350761660</t>
  </si>
  <si>
    <t xml:space="preserve">            Обеспечение деятельности централизованных бухгалтерий и прочих учреждений-развитие информационных систем</t>
  </si>
  <si>
    <t>1420560120</t>
  </si>
  <si>
    <t xml:space="preserve">      Другие вопросы в области социальной политики</t>
  </si>
  <si>
    <t>1006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</si>
  <si>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</si>
  <si>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</si>
  <si>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  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</si>
  <si>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</si>
  <si>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 xml:space="preserve">            Предоставление субсидий социально ориентированным некоммерческим организациям, осуществляющим поддержку ветеранов (пенсионеров), инвалидов</t>
  </si>
  <si>
    <t>1220161700</t>
  </si>
  <si>
    <t xml:space="preserve">              Субсидии некоммерческим организациям (за исключением государственных (муниципальных) учреждений)</t>
  </si>
  <si>
    <t>630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</si>
  <si>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</si>
  <si>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</si>
  <si>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</si>
  <si>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</si>
  <si>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Программа "Сохранение здоровья и формирование здорового образа жизни населения"</t>
  </si>
  <si>
    <t>0200000000</t>
  </si>
  <si>
    <t xml:space="preserve">          Подпрограмма "Создание условий для развития физической культуры и спорта"</t>
  </si>
  <si>
    <t>0220000000</t>
  </si>
  <si>
    <t xml:space="preserve">            Организация и проведение официальных культурно - оздоровительных и спортивных мероприятий</t>
  </si>
  <si>
    <t>0220161540</t>
  </si>
  <si>
    <t xml:space="preserve">            Внедрение Всероссийского физкультурно-спортивного комплекса ГТО</t>
  </si>
  <si>
    <t>0220361570</t>
  </si>
  <si>
    <t xml:space="preserve">            Оказание муниципальной услуги "Подготовка спортивных сборных команд по хоккею с мячом в г. Воткинске"</t>
  </si>
  <si>
    <t>0220461550</t>
  </si>
  <si>
    <t xml:space="preserve">            Организация тренировочного процесса спортсменов высокого класса</t>
  </si>
  <si>
    <t>0220561560</t>
  </si>
  <si>
    <t xml:space="preserve">            Спортивная подготовка по олимпийским и неолимпийским видам спорта</t>
  </si>
  <si>
    <t>0221261580</t>
  </si>
  <si>
    <t>0221360630</t>
  </si>
  <si>
    <t xml:space="preserve">  Управление муниципального  имущества и земельных ресурсов города Воткинска</t>
  </si>
  <si>
    <t>939</t>
  </si>
  <si>
    <t xml:space="preserve">            Реализация энергоэффективных технических мероприятий в организациях, финансируемых за счёт средств бюджетов муниципальных образований Удмуртской Республики</t>
  </si>
  <si>
    <t>08001S5770</t>
  </si>
  <si>
    <t xml:space="preserve">        Программа "Управление муниципальным имуществом и земельными ресурсами"</t>
  </si>
  <si>
    <t>1500000000</t>
  </si>
  <si>
    <t xml:space="preserve">            Приватизация муниципального имущества</t>
  </si>
  <si>
    <t>1500160190</t>
  </si>
  <si>
    <t xml:space="preserve">            Межевание земель</t>
  </si>
  <si>
    <t>1500160390</t>
  </si>
  <si>
    <t>15001S5040</t>
  </si>
  <si>
    <t>1500260190</t>
  </si>
  <si>
    <t xml:space="preserve">            Паспортизация муниципального имущества</t>
  </si>
  <si>
    <t>1500260290</t>
  </si>
  <si>
    <t xml:space="preserve">            Регулирование отношений в сфере управления государственной и муниципальной собственностью</t>
  </si>
  <si>
    <t>1500260490</t>
  </si>
  <si>
    <t>1500360030</t>
  </si>
  <si>
    <t xml:space="preserve">  Управление капитального строительства Администрации города Воткинска</t>
  </si>
  <si>
    <t>940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</si>
  <si>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</si>
  <si>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>1100000000</t>
  </si>
  <si>
    <t>1110000000</t>
  </si>
  <si>
    <t xml:space="preserve">            Строительство объектов муниципальной собственности</t>
  </si>
  <si>
    <t>1110160140</t>
  </si>
  <si>
    <t>1110360030</t>
  </si>
  <si>
    <t>1110360290</t>
  </si>
  <si>
    <t>1110162200</t>
  </si>
  <si>
    <t xml:space="preserve">  Управление образования Администрации города Воткинска</t>
  </si>
  <si>
    <t>941</t>
  </si>
  <si>
    <t xml:space="preserve">      Дошкольное образование</t>
  </si>
  <si>
    <t>0701</t>
  </si>
  <si>
    <t xml:space="preserve">          Подпрограмма "Развитие дошкольного образования"</t>
  </si>
  <si>
    <t>0110000000</t>
  </si>
  <si>
    <t xml:space="preserve">  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</si>
  <si>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</si>
  <si>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0110160630</t>
  </si>
  <si>
    <t xml:space="preserve">            Обеспечение деятельности подведомственных учреждений за счет средств бюджета города Воткинска</t>
  </si>
  <si>
    <t>0110161100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</si>
  <si>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</si>
  <si>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</si>
  <si>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</si>
  <si>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0120000000</t>
  </si>
  <si>
    <t xml:space="preserve">            Финансовое обеспечение государственных гарантий реализации прав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обеспечение  дополнительного образования детей в муниципальных общеобразовательных учреждениях</t>
  </si>
  <si>
    <t>0120104310</t>
  </si>
  <si>
    <t>0120160630</t>
  </si>
  <si>
    <t>0120161200</t>
  </si>
  <si>
    <t>0120204330</t>
  </si>
  <si>
    <t xml:space="preserve">            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</si>
  <si>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0120304380</t>
  </si>
  <si>
    <t xml:space="preserve">          Подпрограмма "Детское и школьное питание"</t>
  </si>
  <si>
    <t>0150000000</t>
  </si>
  <si>
    <t xml:space="preserve">            Обеспечение деятельности подведомственных учреждений за счет средств бюджета города Воткинска "Детское и школьное питание"</t>
  </si>
  <si>
    <t>0150161210</t>
  </si>
  <si>
    <t xml:space="preserve">            Детское и школьное питание - софинансирование</t>
  </si>
  <si>
    <t>01501S6960</t>
  </si>
  <si>
    <t>0130160630</t>
  </si>
  <si>
    <t>0160160630</t>
  </si>
  <si>
    <t xml:space="preserve">            Обеспечение деятельности подведомственных учреждений за счет средств бюджета города Воткинска подпрограмма "Организация отдыха детей в каникулярное время на 2015-2020 годы"</t>
  </si>
  <si>
    <t>0160161530</t>
  </si>
  <si>
    <t>01602S5230</t>
  </si>
  <si>
    <t xml:space="preserve">      Другие вопросы в области образования</t>
  </si>
  <si>
    <t>0709</t>
  </si>
  <si>
    <t xml:space="preserve">          Подпрограмма"Создание условий для реализации муниципальной программы"</t>
  </si>
  <si>
    <t>0140000000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</si>
  <si>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 на 2015-2020 годы</t>
  </si>
  <si>
    <t>0140160030</t>
  </si>
  <si>
    <t xml:space="preserve">            Организация бухгалтерского учета в муниципальных образовательных учреждениях, подведомственных Управлению образования</t>
  </si>
  <si>
    <t>0140260120</t>
  </si>
  <si>
    <t>0140260630</t>
  </si>
  <si>
    <t xml:space="preserve">            Обеспечение деятельности централизованных бухгалтерий и прочих учреждений-программа эффективности расходов бюджета</t>
  </si>
  <si>
    <t>1420760120</t>
  </si>
  <si>
    <t xml:space="preserve">            Выплата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</si>
  <si>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</si>
  <si>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 xml:space="preserve">            Предоставление мер социальной поддержки по освобождению 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</si>
  <si>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</si>
  <si>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</si>
  <si>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</si>
  <si>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</si>
  <si>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</si>
  <si>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 "Организация бюджетного процесса в муниципальном образовании "Город Воткинск"</t>
  </si>
  <si>
    <t>1410000000</t>
  </si>
  <si>
    <t>1410560030</t>
  </si>
  <si>
    <t xml:space="preserve">            Центральный аппарат-развитие информационных систем</t>
  </si>
  <si>
    <t>1420560030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</si>
  <si>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</si>
  <si>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</si>
  <si>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</si>
  <si>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</si>
  <si>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Обслуживание государственного внутреннего и муниципального долга</t>
  </si>
  <si>
    <t>1410460070</t>
  </si>
  <si>
    <t xml:space="preserve">              Обслуживание муниципального долга</t>
  </si>
  <si>
    <t>730</t>
  </si>
  <si>
    <t xml:space="preserve">  Контрольно-счетное управление города Воткинска</t>
  </si>
  <si>
    <t>947</t>
  </si>
  <si>
    <t xml:space="preserve">            Контрольно-счетный орган муниципального образования-программа эффективности расходов бюджета</t>
  </si>
  <si>
    <t>1420760050</t>
  </si>
  <si>
    <t xml:space="preserve">            Контрольно-счетный орган муниципального образования</t>
  </si>
  <si>
    <t>9900060050</t>
  </si>
  <si>
    <t>ИТОГО РАСХОДОВ</t>
  </si>
  <si>
    <t>Центральный аппарат-программа эффективности расходов бюджета</t>
  </si>
  <si>
    <t xml:space="preserve">Выплата единовременного пособия при всех формах устройства детей лишенных родительского попечения, в семью  </t>
  </si>
  <si>
    <t>16001L5552</t>
  </si>
  <si>
    <t>1600000000</t>
  </si>
  <si>
    <t>16004L5551</t>
  </si>
  <si>
    <t>Иные закупки товаров, работ и услуг для обеспечения государственных (муниципальных) нужд</t>
  </si>
  <si>
    <t xml:space="preserve">      Судебная система</t>
  </si>
  <si>
    <t>0105</t>
  </si>
  <si>
    <t>9900051200</t>
  </si>
  <si>
    <t xml:space="preserve">            Субвенция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</si>
  <si>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0740662800</t>
  </si>
  <si>
    <t xml:space="preserve">  </t>
  </si>
  <si>
    <t>Сумма                  (тыс. руб.) утверждено</t>
  </si>
  <si>
    <t>Сумма                  (тыс. руб.) уточнено</t>
  </si>
  <si>
    <t xml:space="preserve">            Оказание государственной поддержки моногородам Удмуртской Республики</t>
  </si>
  <si>
    <t>0750208000</t>
  </si>
  <si>
    <t xml:space="preserve">            Строительство и реконструкция автомобильных дорог и искусственных сооружений на них общего пользования местного значения</t>
  </si>
  <si>
    <t>0750262500</t>
  </si>
  <si>
    <t xml:space="preserve">            Мероприятия по проведению капитального ремонта объектов муниципальной собственности</t>
  </si>
  <si>
    <t>1110260150</t>
  </si>
  <si>
    <t xml:space="preserve">            Безвозмездные поступления от юридических и физических лиц</t>
  </si>
  <si>
    <t>1110160180</t>
  </si>
  <si>
    <t xml:space="preserve">  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</si>
  <si>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      Проведение общегородского референдума "Формирование комфортной городской среды"- дотация на сбалансированность</t>
  </si>
  <si>
    <t>1600560069</t>
  </si>
  <si>
    <t xml:space="preserve">            Мероприятия в области коммунального хозяйства-в сфере водоотведения</t>
  </si>
  <si>
    <t>0730362210</t>
  </si>
  <si>
    <t xml:space="preserve">            Расходы, связанные с судебными издержками и оплатой государственной пошлины (исполнение судебных актов, актов иных уполномоченных государственных органов)</t>
  </si>
  <si>
    <t>0730660100</t>
  </si>
  <si>
    <t xml:space="preserve">            Реализация наказов избирателей и повышение уровня благосостояния населения</t>
  </si>
  <si>
    <t>0740605720</t>
  </si>
  <si>
    <t>0760160100</t>
  </si>
  <si>
    <t xml:space="preserve">            Резервные фонды исполнительных органов государственной власти субъектов РФ</t>
  </si>
  <si>
    <t>9900000310</t>
  </si>
  <si>
    <t>1010161450</t>
  </si>
  <si>
    <t>0220862800</t>
  </si>
  <si>
    <t>0120161209</t>
  </si>
  <si>
    <t xml:space="preserve">            Обеспечение деятельности подведомственных учреждений - дотация на сбалансированность</t>
  </si>
  <si>
    <t xml:space="preserve">            Обеспечение деятельности подведомственных учреждений за счет средств бюджета Удмуртской Республики "Детское и школьное питание"</t>
  </si>
  <si>
    <t>0150106960</t>
  </si>
  <si>
    <r>
      <t xml:space="preserve">   </t>
    </r>
    <r>
      <rPr>
        <sz val="10"/>
        <color rgb="FF000000"/>
        <rFont val="Times New Roman"/>
        <family val="1"/>
        <charset val="204"/>
      </rPr>
      <t xml:space="preserve">         Гражданско-патриотическое воспитание подростков и молодежи</t>
    </r>
  </si>
  <si>
    <t>Дополнительное образование детей</t>
  </si>
  <si>
    <t>07417L5600</t>
  </si>
  <si>
    <t>1600560060</t>
  </si>
  <si>
    <t>0420108100</t>
  </si>
  <si>
    <t xml:space="preserve">    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</si>
  <si>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0420108350</t>
  </si>
  <si>
    <t>04201S8350</t>
  </si>
  <si>
    <t>07307S8000</t>
  </si>
  <si>
    <t xml:space="preserve">            Мероприятия в области жилищного хозяйства -содержание и ремонт муниципального жилищного фонда</t>
  </si>
  <si>
    <t xml:space="preserve">            Содержание наружного освещения города</t>
  </si>
  <si>
    <t xml:space="preserve">            Расходы, связанные с судебными издержками и оплатой государственной пошлины</t>
  </si>
  <si>
    <t>9900060100</t>
  </si>
  <si>
    <t xml:space="preserve">            Обеспечение жильем отдельных категорий граждан, установленных Федеральным законом от 12 января 1995 года №5-ФЗ "О ветеранах" и от 24 ноября 1995 года №181-ФЗ "О социальной защите инвалидов в Российской Федерации"</t>
  </si>
  <si>
    <t>0430351350</t>
  </si>
  <si>
    <t xml:space="preserve">            Субсидия по государственной программе Удмуртской Республики "Управление государственным имушеством№ на 2013-2020 годы</t>
  </si>
  <si>
    <t>1500105040</t>
  </si>
  <si>
    <t>1110160170</t>
  </si>
  <si>
    <t>07502S8000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</si>
  <si>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</si>
  <si>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16001L5550</t>
  </si>
  <si>
    <t xml:space="preserve">            Уплата налога на имущество организаций за счет средств местного бюджета</t>
  </si>
  <si>
    <t>9900060620</t>
  </si>
  <si>
    <t xml:space="preserve">            Комплектование книжных фондов библиотек муниципальных образований</t>
  </si>
  <si>
    <t>03101R5190</t>
  </si>
  <si>
    <t xml:space="preserve">            Финансирование организации отдыха детей</t>
  </si>
  <si>
    <t>01604S5230</t>
  </si>
  <si>
    <t xml:space="preserve">            Укрепление материально-технической базы муниципальных загородных детских оздоровительных лагерей</t>
  </si>
  <si>
    <t>01601S5230</t>
  </si>
  <si>
    <t>0705</t>
  </si>
  <si>
    <t xml:space="preserve">            Расходы на дополнительное профессиональное образование по профилю педагогической деятельности (детские сады)</t>
  </si>
  <si>
    <t>0110101820</t>
  </si>
  <si>
    <t xml:space="preserve">            Расходы на дополнительное профессиональное образование по профилю педагогической деятельности (школы)</t>
  </si>
  <si>
    <t>0120101820</t>
  </si>
  <si>
    <t xml:space="preserve">            Расходы на дополнительное профессиональное образование по профилю педагогической деятельности (школа коррекции)</t>
  </si>
  <si>
    <t>0120201820</t>
  </si>
  <si>
    <t xml:space="preserve">            Расходы на дополнительное профессиональное образование по профилю педагогической деятельности (УДО)</t>
  </si>
  <si>
    <t>0130101820</t>
  </si>
  <si>
    <t xml:space="preserve">      Профессиональная подготовка, переподготовка и повышение квалификации</t>
  </si>
  <si>
    <t xml:space="preserve">      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 - дотация на сбалансированность</t>
  </si>
  <si>
    <t>1600462399</t>
  </si>
  <si>
    <t>0110162800</t>
  </si>
  <si>
    <t>Организация предоставления общедоступного и бесплатного дошкольного, начального лбщего,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возможностямиздоровья в общеобразовательных организациях</t>
  </si>
  <si>
    <t>0120162800</t>
  </si>
  <si>
    <t>16005L5550</t>
  </si>
  <si>
    <t>0730708000</t>
  </si>
  <si>
    <t xml:space="preserve">  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</si>
  <si>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0730708200</t>
  </si>
  <si>
    <t>0750208200</t>
  </si>
  <si>
    <t>16004R5600</t>
  </si>
  <si>
    <t>16004L5600</t>
  </si>
  <si>
    <t>0160405230</t>
  </si>
  <si>
    <t xml:space="preserve">            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организациях,находящихся на территории Удмуртской Республики, реализующих образовательную программу дошкольного образования</t>
  </si>
  <si>
    <t>0110107120</t>
  </si>
  <si>
    <t>0160305230</t>
  </si>
  <si>
    <t>0160205230</t>
  </si>
  <si>
    <t>0160105230</t>
  </si>
  <si>
    <t>0120260180</t>
  </si>
  <si>
    <t>Реализация наказов избирателей и повышение уровня благосостояния населения</t>
  </si>
  <si>
    <t xml:space="preserve">      Дотация на подготовку муниципальных учреждений социальной сферы к отопительному сезону и новому учебному году</t>
  </si>
  <si>
    <t>0120161250</t>
  </si>
  <si>
    <t>0110161150</t>
  </si>
  <si>
    <t>0120261250</t>
  </si>
  <si>
    <t>0130161350</t>
  </si>
  <si>
    <t xml:space="preserve">            Расходы на обеспечение осуществления отдельных полномочий, передаваемых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</si>
  <si>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0751562540</t>
  </si>
  <si>
    <t>Развитие системы организации движения транспортных средств и пешеходов, повышение безопасности дорожных условий</t>
  </si>
  <si>
    <t xml:space="preserve">            Центральный аппарат-дотация на стимулирование</t>
  </si>
  <si>
    <t>1420560037</t>
  </si>
  <si>
    <t xml:space="preserve">            Стимулирование главных распорядителей средств бюджета муниципального образования Город Воткинск" по итогам оценки качества финансового менеджмента - дотация на стимулирование</t>
  </si>
  <si>
    <t>1420860037</t>
  </si>
  <si>
    <t xml:space="preserve">            Развитие сети автомобильных дорог Удмуртской Республики</t>
  </si>
  <si>
    <t>0750804650</t>
  </si>
  <si>
    <t xml:space="preserve">            Развитие сети автомобильных дорог</t>
  </si>
  <si>
    <t>07508S4650</t>
  </si>
  <si>
    <t xml:space="preserve">            Мероприятия в области поддержки и развития коммунального хозяйства</t>
  </si>
  <si>
    <t>0730601440</t>
  </si>
  <si>
    <t>07306S1440</t>
  </si>
  <si>
    <t xml:space="preserve">            Реализация энергоэфективных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</si>
  <si>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0800505770</t>
  </si>
  <si>
    <t>08005S5770</t>
  </si>
  <si>
    <t>0800105770</t>
  </si>
  <si>
    <t>1500360100</t>
  </si>
  <si>
    <t>16004L5550</t>
  </si>
  <si>
    <t xml:space="preserve">            Содействие обустройству мест массового отдыха населения (городских парков)</t>
  </si>
  <si>
    <t xml:space="preserve">            Мероприятия в области жилищного хозяйства - реализация мер по переселению граждан из аварийного жилищного фонда-дотация на стимулирование</t>
  </si>
  <si>
    <t>0720662107</t>
  </si>
  <si>
    <t xml:space="preserve">            Дотация на подготовку муниципальных учреждений социальной сферы к отопительному сезону и новому учебному году</t>
  </si>
  <si>
    <t xml:space="preserve">            Обеспечение персонифицированного финансирования дополнительного образования детей</t>
  </si>
  <si>
    <t>0130261300</t>
  </si>
  <si>
    <t>01605S5230</t>
  </si>
  <si>
    <t xml:space="preserve">            Организация отдыха, оздоровление и занятости детей, подростков и молодежи в Удмуртской РеспубликеФинансирование организации отдыха детей</t>
  </si>
  <si>
    <t xml:space="preserve">            Обеспечение деятельности централизованных бухгалтерий и прочих учреждений-программа эффективности расходов бюджета - дотация на стимулирование</t>
  </si>
  <si>
    <t>1420560127</t>
  </si>
  <si>
    <t xml:space="preserve">  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</si>
  <si>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</si>
  <si>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          Реализация наказов избирателей и повышение уровня благосостояния населения - благоустройство сквера.</t>
  </si>
  <si>
    <t>1600462800</t>
  </si>
  <si>
    <t xml:space="preserve">            Мероприятия государственной программы Российской Федерации "Доступная среда" на 2011-2020 годы</t>
  </si>
  <si>
    <t>01301L0270</t>
  </si>
  <si>
    <t>0120160180</t>
  </si>
  <si>
    <t>0130160180</t>
  </si>
  <si>
    <t>0360260180</t>
  </si>
  <si>
    <t>0220860180</t>
  </si>
  <si>
    <t>0420460180</t>
  </si>
  <si>
    <t>1600460180</t>
  </si>
  <si>
    <t xml:space="preserve">    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</si>
  <si>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01101L1590</t>
  </si>
  <si>
    <t xml:space="preserve">            Проведение специальной оценки условий труда - центральный аппарат</t>
  </si>
  <si>
    <t>0350760030</t>
  </si>
  <si>
    <t xml:space="preserve">            Развитие общественных формирований правоохранительной направленности</t>
  </si>
  <si>
    <t>0620307480</t>
  </si>
  <si>
    <t xml:space="preserve">            Уплата налога на имущество организаций</t>
  </si>
  <si>
    <t>0910160620</t>
  </si>
  <si>
    <t>0610860620</t>
  </si>
  <si>
    <t>0131760620</t>
  </si>
  <si>
    <t>1010360620</t>
  </si>
  <si>
    <t>0310460620</t>
  </si>
  <si>
    <t>0320760620</t>
  </si>
  <si>
    <t>0221360620</t>
  </si>
  <si>
    <t>0110160620</t>
  </si>
  <si>
    <t>0120160620</t>
  </si>
  <si>
    <t>0130160620</t>
  </si>
  <si>
    <t>0160160620</t>
  </si>
  <si>
    <t>03101L5190</t>
  </si>
  <si>
    <t xml:space="preserve">            Формирование сети маршрутов</t>
  </si>
  <si>
    <t>0750562520</t>
  </si>
  <si>
    <t>Уплата налогов, сборов и иных платежей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</si>
  <si>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</si>
  <si>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Мероприятия в области коммунального хозяйства в сфере газоснабжения</t>
  </si>
  <si>
    <t xml:space="preserve">            Мероприятия в области коммунального хозяйства подготовка к осенне-зимнему периоду</t>
  </si>
  <si>
    <t xml:space="preserve">        Программа "Энергосбережение и повышение энергетической эффективности"</t>
  </si>
  <si>
    <t xml:space="preserve">            Мероприятия по энергосбережению и повышению энергетической эффективностина объектах организаций оказывающих услуги теплоснабжения</t>
  </si>
  <si>
    <t xml:space="preserve">            Прочие мероприятия по благоустройству городских округов и поселений содержание и благоустройство кладбищ</t>
  </si>
  <si>
    <t xml:space="preserve">            Мероприятия по энергосбережению и повышению энергетической эффективности, восстановление и устройство сетей уличного освещения</t>
  </si>
  <si>
    <t xml:space="preserve">          Подпрограмма "Капитальное строительство, реконструкция и капитальный ремонт муниципальной собственности"</t>
  </si>
  <si>
    <t>8) Приложение 9   к Бюджету муниципального образования «Город Воткинск» на 2018 год и на плановый период 2019 и 2020 годов "Ведомственная структура расходов Бюджета муниципального образования   «Город Воткинск» на 2018 год» в части изменяемых строк изложить в следующей редакции:</t>
  </si>
  <si>
    <t>Уплата земельного налога за счет средств местного бюджета</t>
  </si>
  <si>
    <t>000</t>
  </si>
  <si>
    <t xml:space="preserve">              Субсидии автономным учреждениям на иные цели</t>
  </si>
  <si>
    <t>622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</si>
  <si>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муниципальных территорий общего пользования)</t>
  </si>
  <si>
    <t xml:space="preserve">            Расходы по созданию в субъектах Российской Федерации дополнительных мест для детей в возрасте от двух месяцеи до трех лет в образовательных организациях, осуществляющих образовательную деятельность по образовательным программам дошкольного образования сверх установленного уровня софинансирования</t>
  </si>
  <si>
    <t>0110121590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</si>
</sst>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0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2"/>
      <color rgb="FF000000"/>
      <name val="Arial Cyr"/>
    </font>
    <font>
      <sz val="11"/>
      <name val="Calibri"/>
      <family val="2"/>
    </font>
    <font>
      <sz val="10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64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0" fontId="5" fillId="2" borderId="3">
      <alignment horizontal="right" vertical="top" shrinkToFit="1"/>
    </xf>
    <xf numFmtId="0" fontId="5" fillId="0" borderId="3">
      <alignment vertical="top" wrapText="1"/>
    </xf>
    <xf numFmtId="1" fontId="3" fillId="0" borderId="3">
      <alignment horizontal="center" vertical="top" shrinkToFit="1"/>
    </xf>
    <xf numFmtId="0" fontId="5" fillId="0" borderId="3">
      <alignment vertical="top" wrapText="1"/>
    </xf>
    <xf numFmtId="1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0" fontId="5" fillId="2" borderId="4">
      <alignment horizontal="right" vertical="top" shrinkToFit="1"/>
    </xf>
    <xf numFmtId="0" fontId="10" fillId="0" borderId="0">
      <alignment wrapText="1"/>
    </xf>
    <xf numFmtId="0" fontId="10" fillId="0" borderId="0"/>
    <xf numFmtId="0" fontId="12" fillId="0" borderId="0">
      <alignment horizontal="center"/>
    </xf>
    <xf numFmtId="0" fontId="10" fillId="0" borderId="0">
      <alignment horizontal="right"/>
    </xf>
    <xf numFmtId="0" fontId="10" fillId="0" borderId="3">
      <alignment horizontal="center" vertical="center" wrapText="1"/>
    </xf>
    <xf numFmtId="0" fontId="8" fillId="0" borderId="3">
      <alignment vertical="top" wrapText="1"/>
    </xf>
    <xf numFmtId="49" fontId="10" fillId="0" borderId="3">
      <alignment horizontal="center" vertical="top" shrinkToFit="1"/>
    </xf>
    <xf numFmtId="164" fontId="8" fillId="2" borderId="3">
      <alignment horizontal="right" vertical="top" shrinkToFit="1"/>
    </xf>
    <xf numFmtId="164" fontId="8" fillId="3" borderId="3">
      <alignment horizontal="right" vertical="top" shrinkToFit="1"/>
    </xf>
    <xf numFmtId="0" fontId="8" fillId="0" borderId="4">
      <alignment horizontal="right"/>
    </xf>
    <xf numFmtId="164" fontId="8" fillId="2" borderId="4">
      <alignment horizontal="right" vertical="top" shrinkToFit="1"/>
    </xf>
    <xf numFmtId="164" fontId="8" fillId="3" borderId="4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4"/>
    <xf numFmtId="0" fontId="10" fillId="4" borderId="0">
      <alignment shrinkToFit="1"/>
    </xf>
    <xf numFmtId="4" fontId="8" fillId="2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0" fontId="10" fillId="4" borderId="6"/>
    <xf numFmtId="0" fontId="10" fillId="4" borderId="6">
      <alignment horizontal="center"/>
    </xf>
    <xf numFmtId="4" fontId="8" fillId="0" borderId="3">
      <alignment horizontal="right" vertical="top" shrinkToFit="1"/>
    </xf>
    <xf numFmtId="49" fontId="10" fillId="0" borderId="3">
      <alignment horizontal="left" vertical="top" wrapText="1" indent="2"/>
    </xf>
    <xf numFmtId="4" fontId="10" fillId="0" borderId="3">
      <alignment horizontal="right" vertical="top" shrinkToFit="1"/>
    </xf>
    <xf numFmtId="0" fontId="10" fillId="4" borderId="6">
      <alignment shrinkToFit="1"/>
    </xf>
    <xf numFmtId="0" fontId="10" fillId="4" borderId="4">
      <alignment horizontal="center"/>
    </xf>
    <xf numFmtId="0" fontId="10" fillId="0" borderId="0">
      <alignment wrapText="1"/>
    </xf>
    <xf numFmtId="0" fontId="10" fillId="0" borderId="0"/>
    <xf numFmtId="0" fontId="12" fillId="0" borderId="0">
      <alignment horizontal="center"/>
    </xf>
    <xf numFmtId="0" fontId="10" fillId="0" borderId="0">
      <alignment horizontal="right"/>
    </xf>
    <xf numFmtId="0" fontId="10" fillId="0" borderId="3">
      <alignment horizontal="center" vertical="center" wrapText="1"/>
    </xf>
    <xf numFmtId="0" fontId="8" fillId="0" borderId="3">
      <alignment vertical="top" wrapText="1"/>
    </xf>
    <xf numFmtId="49" fontId="10" fillId="0" borderId="3">
      <alignment horizontal="center" vertical="top" shrinkToFit="1"/>
    </xf>
    <xf numFmtId="164" fontId="8" fillId="2" borderId="3">
      <alignment horizontal="right" vertical="top" shrinkToFit="1"/>
    </xf>
    <xf numFmtId="0" fontId="8" fillId="0" borderId="4">
      <alignment horizontal="right"/>
    </xf>
    <xf numFmtId="164" fontId="8" fillId="2" borderId="4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4"/>
    <xf numFmtId="0" fontId="10" fillId="4" borderId="0">
      <alignment shrinkToFit="1"/>
    </xf>
    <xf numFmtId="4" fontId="8" fillId="2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0" fontId="10" fillId="4" borderId="6"/>
    <xf numFmtId="0" fontId="10" fillId="4" borderId="6">
      <alignment horizontal="center"/>
    </xf>
    <xf numFmtId="4" fontId="8" fillId="0" borderId="3">
      <alignment horizontal="right" vertical="top" shrinkToFit="1"/>
    </xf>
    <xf numFmtId="49" fontId="10" fillId="0" borderId="3">
      <alignment horizontal="left" vertical="top" wrapText="1" indent="2"/>
    </xf>
    <xf numFmtId="4" fontId="10" fillId="0" borderId="3">
      <alignment horizontal="right" vertical="top" shrinkToFit="1"/>
    </xf>
    <xf numFmtId="0" fontId="10" fillId="4" borderId="6">
      <alignment shrinkToFit="1"/>
    </xf>
    <xf numFmtId="0" fontId="10" fillId="4" borderId="4">
      <alignment horizontal="center"/>
    </xf>
    <xf numFmtId="0" fontId="13" fillId="0" borderId="0"/>
    <xf numFmtId="0" fontId="8" fillId="0" borderId="3">
      <alignment vertical="top" wrapText="1"/>
    </xf>
    <xf numFmtId="0" fontId="10" fillId="0" borderId="0">
      <alignment wrapText="1"/>
    </xf>
    <xf numFmtId="0" fontId="10" fillId="0" borderId="0"/>
    <xf numFmtId="0" fontId="12" fillId="0" borderId="0">
      <alignment horizontal="center"/>
    </xf>
    <xf numFmtId="0" fontId="10" fillId="0" borderId="0">
      <alignment horizontal="right"/>
    </xf>
    <xf numFmtId="0" fontId="10" fillId="0" borderId="3">
      <alignment horizontal="center" vertical="center" wrapText="1"/>
    </xf>
    <xf numFmtId="0" fontId="8" fillId="0" borderId="3">
      <alignment vertical="top" wrapText="1"/>
    </xf>
    <xf numFmtId="49" fontId="10" fillId="0" borderId="3">
      <alignment horizontal="center" vertical="top" shrinkToFit="1"/>
    </xf>
    <xf numFmtId="164" fontId="8" fillId="2" borderId="3">
      <alignment horizontal="right" vertical="top" shrinkToFit="1"/>
    </xf>
    <xf numFmtId="0" fontId="8" fillId="0" borderId="4">
      <alignment horizontal="right"/>
    </xf>
    <xf numFmtId="164" fontId="8" fillId="2" borderId="4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4"/>
    <xf numFmtId="0" fontId="10" fillId="4" borderId="0">
      <alignment shrinkToFit="1"/>
    </xf>
    <xf numFmtId="4" fontId="8" fillId="2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0" fontId="10" fillId="4" borderId="6"/>
    <xf numFmtId="0" fontId="10" fillId="4" borderId="6">
      <alignment horizontal="center"/>
    </xf>
    <xf numFmtId="4" fontId="8" fillId="0" borderId="3">
      <alignment horizontal="right" vertical="top" shrinkToFit="1"/>
    </xf>
    <xf numFmtId="49" fontId="10" fillId="0" borderId="3">
      <alignment horizontal="left" vertical="top" wrapText="1" indent="2"/>
    </xf>
    <xf numFmtId="4" fontId="10" fillId="0" borderId="3">
      <alignment horizontal="right" vertical="top" shrinkToFit="1"/>
    </xf>
    <xf numFmtId="0" fontId="10" fillId="4" borderId="6">
      <alignment shrinkToFit="1"/>
    </xf>
    <xf numFmtId="0" fontId="10" fillId="4" borderId="4">
      <alignment horizontal="center"/>
    </xf>
    <xf numFmtId="164" fontId="8" fillId="3" borderId="3">
      <alignment horizontal="right" vertical="top" shrinkToFit="1"/>
    </xf>
    <xf numFmtId="49" fontId="10" fillId="0" borderId="3">
      <alignment vertical="top" wrapText="1"/>
    </xf>
  </cellStyleXfs>
  <cellXfs count="153">
    <xf numFmtId="0" fontId="0" fillId="0" borderId="0" xfId="0"/>
    <xf numFmtId="0" fontId="2" fillId="0" borderId="0" xfId="0" applyFont="1"/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49" fontId="1" fillId="0" borderId="3" xfId="32" applyNumberFormat="1" applyFont="1" applyProtection="1">
      <alignment horizontal="center" vertical="top" shrinkToFit="1"/>
    </xf>
    <xf numFmtId="49" fontId="9" fillId="0" borderId="3" xfId="11" applyFont="1" applyProtection="1">
      <alignment horizontal="center" vertical="top" shrinkToFit="1"/>
    </xf>
    <xf numFmtId="164" fontId="7" fillId="5" borderId="0" xfId="0" applyNumberFormat="1" applyFont="1" applyFill="1"/>
    <xf numFmtId="49" fontId="11" fillId="0" borderId="3" xfId="11" applyFont="1" applyProtection="1">
      <alignment horizontal="center" vertical="top" shrinkToFit="1"/>
    </xf>
    <xf numFmtId="0" fontId="9" fillId="0" borderId="3" xfId="10" applyNumberFormat="1" applyFont="1" applyFill="1" applyProtection="1">
      <alignment vertical="top" wrapText="1"/>
    </xf>
    <xf numFmtId="0" fontId="0" fillId="0" borderId="0" xfId="0" applyFill="1"/>
    <xf numFmtId="0" fontId="9" fillId="0" borderId="3" xfId="23" applyNumberFormat="1" applyFont="1" applyFill="1" applyBorder="1" applyAlignment="1" applyProtection="1">
      <alignment vertical="top" wrapText="1"/>
    </xf>
    <xf numFmtId="1" fontId="9" fillId="0" borderId="3" xfId="25" applyNumberFormat="1" applyFont="1" applyFill="1" applyAlignment="1" applyProtection="1">
      <alignment horizontal="center" vertical="top" shrinkToFit="1"/>
    </xf>
    <xf numFmtId="49" fontId="9" fillId="0" borderId="10" xfId="11" applyFont="1" applyBorder="1" applyProtection="1">
      <alignment horizontal="center" vertical="top" shrinkToFit="1"/>
    </xf>
    <xf numFmtId="164" fontId="9" fillId="5" borderId="7" xfId="81" applyFont="1" applyFill="1" applyBorder="1" applyProtection="1">
      <alignment horizontal="right" vertical="top" shrinkToFit="1"/>
    </xf>
    <xf numFmtId="49" fontId="11" fillId="0" borderId="10" xfId="11" applyFont="1" applyBorder="1" applyProtection="1">
      <alignment horizontal="center" vertical="top" shrinkToFit="1"/>
    </xf>
    <xf numFmtId="164" fontId="18" fillId="0" borderId="7" xfId="0" applyNumberFormat="1" applyFont="1" applyBorder="1" applyAlignment="1">
      <alignment vertical="top"/>
    </xf>
    <xf numFmtId="164" fontId="19" fillId="0" borderId="7" xfId="0" applyNumberFormat="1" applyFont="1" applyBorder="1" applyAlignment="1">
      <alignment vertical="top"/>
    </xf>
    <xf numFmtId="164" fontId="9" fillId="5" borderId="12" xfId="81" applyFont="1" applyFill="1" applyBorder="1" applyProtection="1">
      <alignment horizontal="right" vertical="top" shrinkToFit="1"/>
    </xf>
    <xf numFmtId="164" fontId="9" fillId="5" borderId="3" xfId="81" applyFont="1" applyFill="1" applyBorder="1" applyProtection="1">
      <alignment horizontal="right" vertical="top" shrinkToFit="1"/>
    </xf>
    <xf numFmtId="164" fontId="9" fillId="5" borderId="13" xfId="81" applyFont="1" applyFill="1" applyBorder="1" applyProtection="1">
      <alignment horizontal="right" vertical="top" shrinkToFit="1"/>
    </xf>
    <xf numFmtId="164" fontId="9" fillId="5" borderId="8" xfId="81" applyFont="1" applyFill="1" applyBorder="1" applyProtection="1">
      <alignment horizontal="right" vertical="top" shrinkToFit="1"/>
    </xf>
    <xf numFmtId="1" fontId="9" fillId="0" borderId="3" xfId="25" applyNumberFormat="1" applyFont="1" applyAlignment="1" applyProtection="1">
      <alignment horizontal="center" vertical="top" shrinkToFit="1"/>
    </xf>
    <xf numFmtId="164" fontId="18" fillId="0" borderId="2" xfId="0" applyNumberFormat="1" applyFont="1" applyBorder="1" applyAlignment="1">
      <alignment vertical="top"/>
    </xf>
    <xf numFmtId="164" fontId="9" fillId="0" borderId="3" xfId="81" applyFont="1" applyFill="1" applyBorder="1" applyProtection="1">
      <alignment horizontal="right" vertical="top" shrinkToFit="1"/>
    </xf>
    <xf numFmtId="164" fontId="9" fillId="0" borderId="13" xfId="81" applyFont="1" applyFill="1" applyBorder="1" applyProtection="1">
      <alignment horizontal="right" vertical="top" shrinkToFit="1"/>
    </xf>
    <xf numFmtId="1" fontId="9" fillId="5" borderId="3" xfId="25" applyNumberFormat="1" applyFont="1" applyFill="1" applyAlignment="1" applyProtection="1">
      <alignment horizontal="center" vertical="top" shrinkToFit="1"/>
    </xf>
    <xf numFmtId="164" fontId="11" fillId="5" borderId="3" xfId="81" applyFont="1" applyFill="1" applyBorder="1" applyProtection="1">
      <alignment horizontal="right" vertical="top" shrinkToFit="1"/>
    </xf>
    <xf numFmtId="164" fontId="11" fillId="0" borderId="3" xfId="82" applyNumberFormat="1" applyFont="1" applyFill="1" applyAlignment="1" applyProtection="1">
      <alignment horizontal="right" vertical="top" shrinkToFit="1"/>
    </xf>
    <xf numFmtId="164" fontId="9" fillId="0" borderId="3" xfId="82" applyNumberFormat="1" applyFont="1" applyFill="1" applyAlignment="1" applyProtection="1">
      <alignment horizontal="right" vertical="top" shrinkToFit="1"/>
    </xf>
    <xf numFmtId="164" fontId="9" fillId="0" borderId="8" xfId="82" applyNumberFormat="1" applyFont="1" applyFill="1" applyBorder="1" applyAlignment="1" applyProtection="1">
      <alignment horizontal="right" vertical="top" shrinkToFit="1"/>
    </xf>
    <xf numFmtId="164" fontId="9" fillId="0" borderId="11" xfId="82" applyNumberFormat="1" applyFont="1" applyFill="1" applyBorder="1" applyAlignment="1" applyProtection="1">
      <alignment horizontal="right" vertical="top" shrinkToFit="1"/>
    </xf>
    <xf numFmtId="164" fontId="9" fillId="5" borderId="11" xfId="81" applyFont="1" applyFill="1" applyBorder="1" applyProtection="1">
      <alignment horizontal="right" vertical="top" shrinkToFit="1"/>
    </xf>
    <xf numFmtId="164" fontId="9" fillId="5" borderId="3" xfId="82" applyFont="1" applyFill="1" applyProtection="1">
      <alignment horizontal="right" vertical="top" shrinkToFit="1"/>
    </xf>
    <xf numFmtId="164" fontId="9" fillId="0" borderId="3" xfId="82" applyFont="1" applyFill="1" applyProtection="1">
      <alignment horizontal="right" vertical="top" shrinkToFit="1"/>
    </xf>
    <xf numFmtId="164" fontId="18" fillId="0" borderId="7" xfId="0" applyNumberFormat="1" applyFont="1" applyFill="1" applyBorder="1" applyAlignment="1">
      <alignment vertical="top"/>
    </xf>
    <xf numFmtId="0" fontId="11" fillId="0" borderId="3" xfId="23" applyNumberFormat="1" applyFont="1" applyFill="1" applyBorder="1" applyAlignment="1" applyProtection="1">
      <alignment vertical="top" wrapText="1"/>
    </xf>
    <xf numFmtId="0" fontId="17" fillId="0" borderId="0" xfId="0" applyFont="1" applyFill="1"/>
    <xf numFmtId="164" fontId="18" fillId="0" borderId="14" xfId="0" applyNumberFormat="1" applyFont="1" applyFill="1" applyBorder="1" applyAlignment="1">
      <alignment vertical="top"/>
    </xf>
    <xf numFmtId="0" fontId="18" fillId="0" borderId="14" xfId="0" applyFont="1" applyFill="1" applyBorder="1" applyAlignment="1">
      <alignment vertical="top"/>
    </xf>
    <xf numFmtId="164" fontId="18" fillId="0" borderId="3" xfId="0" applyNumberFormat="1" applyFont="1" applyFill="1" applyBorder="1" applyAlignment="1">
      <alignment vertical="top"/>
    </xf>
    <xf numFmtId="0" fontId="18" fillId="0" borderId="15" xfId="0" applyFont="1" applyFill="1" applyBorder="1" applyAlignment="1">
      <alignment vertical="top"/>
    </xf>
    <xf numFmtId="164" fontId="9" fillId="5" borderId="16" xfId="81" applyFont="1" applyFill="1" applyBorder="1" applyProtection="1">
      <alignment horizontal="right" vertical="top" shrinkToFit="1"/>
    </xf>
    <xf numFmtId="0" fontId="17" fillId="0" borderId="13" xfId="0" applyFont="1" applyFill="1" applyBorder="1"/>
    <xf numFmtId="164" fontId="17" fillId="0" borderId="7" xfId="0" applyNumberFormat="1" applyFont="1" applyFill="1" applyBorder="1"/>
    <xf numFmtId="164" fontId="18" fillId="0" borderId="3" xfId="0" applyNumberFormat="1" applyFont="1" applyBorder="1" applyAlignment="1">
      <alignment vertical="top"/>
    </xf>
    <xf numFmtId="164" fontId="18" fillId="0" borderId="1" xfId="0" applyNumberFormat="1" applyFont="1" applyBorder="1" applyAlignment="1">
      <alignment vertical="top"/>
    </xf>
    <xf numFmtId="49" fontId="9" fillId="5" borderId="3" xfId="25" applyNumberFormat="1" applyFont="1" applyFill="1" applyAlignment="1" applyProtection="1">
      <alignment horizontal="center" vertical="top" shrinkToFit="1"/>
    </xf>
    <xf numFmtId="164" fontId="9" fillId="5" borderId="3" xfId="82" applyNumberFormat="1" applyFont="1" applyFill="1" applyAlignment="1" applyProtection="1">
      <alignment horizontal="right" vertical="top" shrinkToFit="1"/>
    </xf>
    <xf numFmtId="164" fontId="9" fillId="5" borderId="13" xfId="81" applyNumberFormat="1" applyFont="1" applyFill="1" applyBorder="1" applyProtection="1">
      <alignment horizontal="right" vertical="top" shrinkToFit="1"/>
    </xf>
    <xf numFmtId="164" fontId="18" fillId="5" borderId="7" xfId="0" applyNumberFormat="1" applyFont="1" applyFill="1" applyBorder="1" applyAlignment="1">
      <alignment vertical="top"/>
    </xf>
    <xf numFmtId="164" fontId="19" fillId="5" borderId="7" xfId="0" applyNumberFormat="1" applyFont="1" applyFill="1" applyBorder="1" applyAlignment="1">
      <alignment vertical="top"/>
    </xf>
    <xf numFmtId="164" fontId="17" fillId="5" borderId="7" xfId="0" applyNumberFormat="1" applyFont="1" applyFill="1" applyBorder="1"/>
    <xf numFmtId="0" fontId="17" fillId="0" borderId="17" xfId="0" applyFont="1" applyFill="1" applyBorder="1"/>
    <xf numFmtId="164" fontId="18" fillId="0" borderId="13" xfId="0" applyNumberFormat="1" applyFont="1" applyBorder="1" applyAlignment="1">
      <alignment vertical="top"/>
    </xf>
    <xf numFmtId="0" fontId="17" fillId="0" borderId="3" xfId="0" applyFont="1" applyFill="1" applyBorder="1" applyAlignment="1">
      <alignment vertical="top"/>
    </xf>
    <xf numFmtId="164" fontId="11" fillId="0" borderId="3" xfId="82" applyFont="1" applyFill="1" applyAlignment="1" applyProtection="1">
      <alignment vertical="top" wrapText="1" shrinkToFit="1"/>
    </xf>
    <xf numFmtId="164" fontId="9" fillId="0" borderId="3" xfId="82" applyFont="1" applyFill="1" applyAlignment="1" applyProtection="1">
      <alignment vertical="top" wrapText="1" shrinkToFit="1"/>
    </xf>
    <xf numFmtId="49" fontId="11" fillId="0" borderId="3" xfId="11" applyFont="1" applyAlignment="1" applyProtection="1">
      <alignment horizontal="center" vertical="top" wrapText="1" shrinkToFit="1"/>
    </xf>
    <xf numFmtId="1" fontId="9" fillId="0" borderId="3" xfId="25" applyNumberFormat="1" applyFont="1" applyFill="1" applyAlignment="1" applyProtection="1">
      <alignment horizontal="center" vertical="top" wrapText="1" shrinkToFit="1"/>
    </xf>
    <xf numFmtId="1" fontId="9" fillId="0" borderId="3" xfId="25" applyNumberFormat="1" applyFont="1" applyAlignment="1" applyProtection="1">
      <alignment horizontal="center" vertical="top" wrapText="1" shrinkToFit="1"/>
    </xf>
    <xf numFmtId="49" fontId="9" fillId="0" borderId="3" xfId="11" applyFont="1" applyAlignment="1" applyProtection="1">
      <alignment horizontal="center" vertical="top" wrapText="1" shrinkToFit="1"/>
    </xf>
    <xf numFmtId="49" fontId="15" fillId="0" borderId="3" xfId="11" applyFont="1" applyAlignment="1" applyProtection="1">
      <alignment horizontal="center" vertical="top" wrapText="1" shrinkToFit="1"/>
    </xf>
    <xf numFmtId="49" fontId="9" fillId="0" borderId="10" xfId="11" applyFont="1" applyBorder="1" applyAlignment="1" applyProtection="1">
      <alignment horizontal="center" vertical="top" wrapText="1" shrinkToFit="1"/>
    </xf>
    <xf numFmtId="0" fontId="0" fillId="0" borderId="0" xfId="0" applyBorder="1"/>
    <xf numFmtId="49" fontId="9" fillId="0" borderId="3" xfId="11" applyFont="1" applyFill="1" applyAlignment="1" applyProtection="1">
      <alignment horizontal="center" vertical="top" wrapText="1" shrinkToFit="1"/>
    </xf>
    <xf numFmtId="49" fontId="15" fillId="0" borderId="3" xfId="11" applyFont="1" applyFill="1" applyAlignment="1" applyProtection="1">
      <alignment horizontal="center" vertical="top" wrapText="1" shrinkToFit="1"/>
    </xf>
    <xf numFmtId="164" fontId="9" fillId="5" borderId="8" xfId="82" applyNumberFormat="1" applyFont="1" applyFill="1" applyBorder="1" applyAlignment="1" applyProtection="1">
      <alignment horizontal="right" vertical="top" shrinkToFit="1"/>
    </xf>
    <xf numFmtId="164" fontId="9" fillId="5" borderId="18" xfId="81" applyFont="1" applyFill="1" applyBorder="1" applyProtection="1">
      <alignment horizontal="right" vertical="top" shrinkToFit="1"/>
    </xf>
    <xf numFmtId="0" fontId="17" fillId="0" borderId="16" xfId="0" applyFont="1" applyFill="1" applyBorder="1"/>
    <xf numFmtId="164" fontId="11" fillId="5" borderId="10" xfId="82" applyNumberFormat="1" applyFont="1" applyFill="1" applyBorder="1" applyAlignment="1" applyProtection="1">
      <alignment horizontal="right" vertical="top" shrinkToFit="1"/>
    </xf>
    <xf numFmtId="164" fontId="9" fillId="5" borderId="10" xfId="82" applyNumberFormat="1" applyFont="1" applyFill="1" applyBorder="1" applyAlignment="1" applyProtection="1">
      <alignment horizontal="right" vertical="top" shrinkToFit="1"/>
    </xf>
    <xf numFmtId="164" fontId="9" fillId="0" borderId="10" xfId="82" applyNumberFormat="1" applyFont="1" applyFill="1" applyBorder="1" applyAlignment="1" applyProtection="1">
      <alignment horizontal="right" vertical="top" shrinkToFit="1"/>
    </xf>
    <xf numFmtId="164" fontId="9" fillId="5" borderId="10" xfId="82" applyFont="1" applyFill="1" applyBorder="1" applyProtection="1">
      <alignment horizontal="right" vertical="top" shrinkToFit="1"/>
    </xf>
    <xf numFmtId="0" fontId="11" fillId="0" borderId="3" xfId="10" applyNumberFormat="1" applyFont="1" applyFill="1" applyProtection="1">
      <alignment vertical="top" wrapText="1"/>
    </xf>
    <xf numFmtId="0" fontId="9" fillId="0" borderId="3" xfId="139" applyNumberFormat="1" applyFont="1" applyFill="1" applyProtection="1">
      <alignment vertical="top" wrapText="1"/>
    </xf>
    <xf numFmtId="0" fontId="14" fillId="0" borderId="7" xfId="132" applyFont="1" applyFill="1" applyBorder="1" applyAlignment="1">
      <alignment vertical="top" wrapText="1"/>
    </xf>
    <xf numFmtId="0" fontId="9" fillId="0" borderId="3" xfId="10" applyNumberFormat="1" applyFont="1" applyFill="1" applyAlignment="1" applyProtection="1">
      <alignment vertical="top" wrapText="1"/>
    </xf>
    <xf numFmtId="0" fontId="11" fillId="0" borderId="3" xfId="10" applyNumberFormat="1" applyFont="1" applyProtection="1">
      <alignment vertical="top" wrapText="1"/>
    </xf>
    <xf numFmtId="0" fontId="9" fillId="0" borderId="3" xfId="10" applyNumberFormat="1" applyFont="1" applyProtection="1">
      <alignment vertical="top" wrapText="1"/>
    </xf>
    <xf numFmtId="0" fontId="9" fillId="5" borderId="3" xfId="23" applyNumberFormat="1" applyFont="1" applyFill="1" applyBorder="1" applyAlignment="1" applyProtection="1">
      <alignment vertical="top" wrapText="1"/>
    </xf>
    <xf numFmtId="49" fontId="9" fillId="0" borderId="3" xfId="163" applyFont="1" applyProtection="1">
      <alignment vertical="top" wrapText="1"/>
    </xf>
    <xf numFmtId="0" fontId="9" fillId="0" borderId="3" xfId="10" applyNumberFormat="1" applyFont="1" applyAlignment="1" applyProtection="1">
      <alignment horizontal="center" vertical="center" wrapText="1"/>
    </xf>
    <xf numFmtId="0" fontId="1" fillId="0" borderId="3" xfId="10" applyNumberFormat="1" applyFont="1" applyAlignment="1" applyProtection="1">
      <alignment horizontal="left" vertical="top" wrapText="1"/>
    </xf>
    <xf numFmtId="164" fontId="18" fillId="5" borderId="7" xfId="0" applyNumberFormat="1" applyFont="1" applyFill="1" applyBorder="1"/>
    <xf numFmtId="164" fontId="19" fillId="5" borderId="21" xfId="0" applyNumberFormat="1" applyFont="1" applyFill="1" applyBorder="1" applyAlignment="1">
      <alignment vertical="top"/>
    </xf>
    <xf numFmtId="164" fontId="18" fillId="5" borderId="21" xfId="0" applyNumberFormat="1" applyFont="1" applyFill="1" applyBorder="1" applyAlignment="1">
      <alignment vertical="top"/>
    </xf>
    <xf numFmtId="164" fontId="9" fillId="5" borderId="22" xfId="81" applyFont="1" applyFill="1" applyBorder="1" applyProtection="1">
      <alignment horizontal="right" vertical="top" shrinkToFit="1"/>
    </xf>
    <xf numFmtId="164" fontId="9" fillId="5" borderId="10" xfId="81" applyFont="1" applyFill="1" applyBorder="1" applyProtection="1">
      <alignment horizontal="right" vertical="top" shrinkToFit="1"/>
    </xf>
    <xf numFmtId="164" fontId="18" fillId="5" borderId="23" xfId="0" applyNumberFormat="1" applyFont="1" applyFill="1" applyBorder="1" applyAlignment="1">
      <alignment vertical="top"/>
    </xf>
    <xf numFmtId="164" fontId="9" fillId="5" borderId="24" xfId="81" applyFont="1" applyFill="1" applyBorder="1" applyProtection="1">
      <alignment horizontal="right" vertical="top" shrinkToFit="1"/>
    </xf>
    <xf numFmtId="164" fontId="9" fillId="5" borderId="10" xfId="25" applyNumberFormat="1" applyFont="1" applyFill="1" applyBorder="1" applyAlignment="1" applyProtection="1">
      <alignment horizontal="right" vertical="top" shrinkToFit="1"/>
    </xf>
    <xf numFmtId="164" fontId="18" fillId="5" borderId="20" xfId="0" applyNumberFormat="1" applyFont="1" applyFill="1" applyBorder="1" applyAlignment="1">
      <alignment vertical="top"/>
    </xf>
    <xf numFmtId="164" fontId="11" fillId="5" borderId="10" xfId="81" applyFont="1" applyFill="1" applyBorder="1" applyProtection="1">
      <alignment horizontal="right" vertical="top" shrinkToFit="1"/>
    </xf>
    <xf numFmtId="0" fontId="18" fillId="5" borderId="23" xfId="0" applyFont="1" applyFill="1" applyBorder="1" applyAlignment="1">
      <alignment vertical="top"/>
    </xf>
    <xf numFmtId="164" fontId="18" fillId="5" borderId="10" xfId="0" applyNumberFormat="1" applyFont="1" applyFill="1" applyBorder="1" applyAlignment="1">
      <alignment vertical="top"/>
    </xf>
    <xf numFmtId="164" fontId="11" fillId="5" borderId="10" xfId="82" applyFont="1" applyFill="1" applyBorder="1" applyAlignment="1" applyProtection="1">
      <alignment vertical="top" wrapText="1" shrinkToFit="1"/>
    </xf>
    <xf numFmtId="164" fontId="9" fillId="5" borderId="10" xfId="82" applyFont="1" applyFill="1" applyBorder="1" applyAlignment="1" applyProtection="1">
      <alignment vertical="top" wrapText="1" shrinkToFit="1"/>
    </xf>
    <xf numFmtId="164" fontId="9" fillId="0" borderId="10" xfId="82" applyFont="1" applyFill="1" applyBorder="1" applyAlignment="1" applyProtection="1">
      <alignment vertical="top" wrapText="1" shrinkToFit="1"/>
    </xf>
    <xf numFmtId="164" fontId="9" fillId="5" borderId="21" xfId="81" applyFont="1" applyFill="1" applyBorder="1" applyProtection="1">
      <alignment horizontal="right" vertical="top" shrinkToFit="1"/>
    </xf>
    <xf numFmtId="0" fontId="17" fillId="5" borderId="4" xfId="0" applyFont="1" applyFill="1" applyBorder="1"/>
    <xf numFmtId="0" fontId="18" fillId="5" borderId="24" xfId="0" applyFont="1" applyFill="1" applyBorder="1"/>
    <xf numFmtId="164" fontId="17" fillId="5" borderId="21" xfId="0" applyNumberFormat="1" applyFont="1" applyFill="1" applyBorder="1"/>
    <xf numFmtId="0" fontId="17" fillId="5" borderId="24" xfId="0" applyFont="1" applyFill="1" applyBorder="1"/>
    <xf numFmtId="164" fontId="18" fillId="5" borderId="21" xfId="0" applyNumberFormat="1" applyFont="1" applyFill="1" applyBorder="1"/>
    <xf numFmtId="0" fontId="18" fillId="5" borderId="6" xfId="0" applyFont="1" applyFill="1" applyBorder="1" applyAlignment="1">
      <alignment vertical="top"/>
    </xf>
    <xf numFmtId="165" fontId="18" fillId="5" borderId="6" xfId="0" applyNumberFormat="1" applyFont="1" applyFill="1" applyBorder="1" applyAlignment="1">
      <alignment vertical="top"/>
    </xf>
    <xf numFmtId="164" fontId="9" fillId="5" borderId="25" xfId="81" applyFont="1" applyFill="1" applyBorder="1" applyProtection="1">
      <alignment horizontal="right" vertical="top" shrinkToFit="1"/>
    </xf>
    <xf numFmtId="164" fontId="9" fillId="5" borderId="26" xfId="81" applyFont="1" applyFill="1" applyBorder="1" applyProtection="1">
      <alignment horizontal="right" vertical="top" shrinkToFit="1"/>
    </xf>
    <xf numFmtId="164" fontId="9" fillId="0" borderId="10" xfId="82" applyFont="1" applyFill="1" applyBorder="1" applyProtection="1">
      <alignment horizontal="right" vertical="top" shrinkToFit="1"/>
    </xf>
    <xf numFmtId="164" fontId="9" fillId="5" borderId="26" xfId="82" applyNumberFormat="1" applyFont="1" applyFill="1" applyBorder="1" applyAlignment="1" applyProtection="1">
      <alignment horizontal="right" vertical="top" shrinkToFit="1"/>
    </xf>
    <xf numFmtId="164" fontId="18" fillId="5" borderId="19" xfId="0" applyNumberFormat="1" applyFont="1" applyFill="1" applyBorder="1" applyAlignment="1">
      <alignment vertical="top"/>
    </xf>
    <xf numFmtId="164" fontId="18" fillId="5" borderId="26" xfId="0" applyNumberFormat="1" applyFont="1" applyFill="1" applyBorder="1" applyAlignment="1">
      <alignment vertical="top"/>
    </xf>
    <xf numFmtId="164" fontId="18" fillId="5" borderId="6" xfId="0" applyNumberFormat="1" applyFont="1" applyFill="1" applyBorder="1" applyAlignment="1">
      <alignment vertical="top"/>
    </xf>
    <xf numFmtId="164" fontId="9" fillId="5" borderId="7" xfId="25" applyNumberFormat="1" applyFont="1" applyFill="1" applyBorder="1" applyAlignment="1" applyProtection="1">
      <alignment horizontal="right" vertical="top" shrinkToFit="1"/>
    </xf>
    <xf numFmtId="164" fontId="11" fillId="5" borderId="7" xfId="81" applyFont="1" applyFill="1" applyBorder="1" applyProtection="1">
      <alignment horizontal="right" vertical="top" shrinkToFit="1"/>
    </xf>
    <xf numFmtId="0" fontId="18" fillId="5" borderId="7" xfId="0" applyFont="1" applyFill="1" applyBorder="1" applyAlignment="1">
      <alignment vertical="top"/>
    </xf>
    <xf numFmtId="164" fontId="11" fillId="5" borderId="7" xfId="82" applyFont="1" applyFill="1" applyBorder="1" applyAlignment="1" applyProtection="1">
      <alignment vertical="top" wrapText="1" shrinkToFit="1"/>
    </xf>
    <xf numFmtId="164" fontId="9" fillId="5" borderId="7" xfId="82" applyFont="1" applyFill="1" applyBorder="1" applyAlignment="1" applyProtection="1">
      <alignment vertical="top" wrapText="1" shrinkToFit="1"/>
    </xf>
    <xf numFmtId="164" fontId="9" fillId="0" borderId="7" xfId="82" applyFont="1" applyFill="1" applyBorder="1" applyAlignment="1" applyProtection="1">
      <alignment vertical="top" wrapText="1" shrinkToFit="1"/>
    </xf>
    <xf numFmtId="0" fontId="17" fillId="5" borderId="7" xfId="0" applyFont="1" applyFill="1" applyBorder="1"/>
    <xf numFmtId="0" fontId="18" fillId="5" borderId="7" xfId="0" applyFont="1" applyFill="1" applyBorder="1"/>
    <xf numFmtId="164" fontId="11" fillId="5" borderId="7" xfId="82" applyNumberFormat="1" applyFont="1" applyFill="1" applyBorder="1" applyAlignment="1" applyProtection="1">
      <alignment horizontal="right" vertical="top" shrinkToFit="1"/>
    </xf>
    <xf numFmtId="164" fontId="9" fillId="5" borderId="7" xfId="82" applyNumberFormat="1" applyFont="1" applyFill="1" applyBorder="1" applyAlignment="1" applyProtection="1">
      <alignment horizontal="right" vertical="top" shrinkToFit="1"/>
    </xf>
    <xf numFmtId="164" fontId="9" fillId="0" borderId="7" xfId="82" applyNumberFormat="1" applyFont="1" applyFill="1" applyBorder="1" applyAlignment="1" applyProtection="1">
      <alignment horizontal="right" vertical="top" shrinkToFit="1"/>
    </xf>
    <xf numFmtId="164" fontId="9" fillId="5" borderId="7" xfId="82" applyFont="1" applyFill="1" applyBorder="1" applyProtection="1">
      <alignment horizontal="right" vertical="top" shrinkToFit="1"/>
    </xf>
    <xf numFmtId="164" fontId="9" fillId="0" borderId="7" xfId="82" applyFont="1" applyFill="1" applyBorder="1" applyProtection="1">
      <alignment horizontal="right" vertical="top" shrinkToFit="1"/>
    </xf>
    <xf numFmtId="164" fontId="9" fillId="0" borderId="7" xfId="81" applyFont="1" applyFill="1" applyBorder="1" applyProtection="1">
      <alignment horizontal="right" vertical="top" shrinkToFit="1"/>
    </xf>
    <xf numFmtId="1" fontId="11" fillId="0" borderId="3" xfId="25" applyNumberFormat="1" applyFont="1" applyAlignment="1" applyProtection="1">
      <alignment horizontal="center" vertical="top" shrinkToFit="1"/>
    </xf>
    <xf numFmtId="1" fontId="9" fillId="0" borderId="10" xfId="25" applyNumberFormat="1" applyFont="1" applyFill="1" applyBorder="1" applyAlignment="1" applyProtection="1">
      <alignment horizontal="center" vertical="top" shrinkToFit="1"/>
    </xf>
    <xf numFmtId="1" fontId="9" fillId="0" borderId="8" xfId="25" applyNumberFormat="1" applyFont="1" applyBorder="1" applyAlignment="1" applyProtection="1">
      <alignment horizontal="center" vertical="top" shrinkToFit="1"/>
    </xf>
    <xf numFmtId="164" fontId="9" fillId="0" borderId="8" xfId="82" applyFont="1" applyFill="1" applyBorder="1" applyProtection="1">
      <alignment horizontal="right" vertical="top" shrinkToFit="1"/>
    </xf>
    <xf numFmtId="164" fontId="9" fillId="5" borderId="25" xfId="82" applyFont="1" applyFill="1" applyBorder="1" applyProtection="1">
      <alignment horizontal="right" vertical="top" shrinkToFit="1"/>
    </xf>
    <xf numFmtId="164" fontId="9" fillId="5" borderId="1" xfId="82" applyFont="1" applyFill="1" applyBorder="1" applyProtection="1">
      <alignment horizontal="right" vertical="top" shrinkToFit="1"/>
    </xf>
    <xf numFmtId="1" fontId="9" fillId="0" borderId="11" xfId="25" applyNumberFormat="1" applyFont="1" applyFill="1" applyBorder="1" applyAlignment="1" applyProtection="1">
      <alignment horizontal="center" vertical="top" shrinkToFit="1"/>
    </xf>
    <xf numFmtId="164" fontId="9" fillId="0" borderId="11" xfId="82" applyFont="1" applyFill="1" applyBorder="1" applyProtection="1">
      <alignment horizontal="right" vertical="top" shrinkToFit="1"/>
    </xf>
    <xf numFmtId="164" fontId="9" fillId="5" borderId="26" xfId="82" applyFont="1" applyFill="1" applyBorder="1" applyProtection="1">
      <alignment horizontal="right" vertical="top" shrinkToFit="1"/>
    </xf>
    <xf numFmtId="164" fontId="9" fillId="5" borderId="2" xfId="82" applyFont="1" applyFill="1" applyBorder="1" applyProtection="1">
      <alignment horizontal="right" vertical="top" shrinkToFit="1"/>
    </xf>
    <xf numFmtId="1" fontId="9" fillId="0" borderId="7" xfId="25" applyNumberFormat="1" applyFont="1" applyFill="1" applyBorder="1" applyAlignment="1" applyProtection="1">
      <alignment horizontal="center" vertical="top" shrinkToFit="1"/>
    </xf>
    <xf numFmtId="1" fontId="9" fillId="0" borderId="10" xfId="25" applyNumberFormat="1" applyFont="1" applyBorder="1" applyAlignment="1" applyProtection="1">
      <alignment horizontal="center" vertical="top" shrinkToFit="1"/>
    </xf>
    <xf numFmtId="1" fontId="9" fillId="0" borderId="7" xfId="25" applyNumberFormat="1" applyFont="1" applyBorder="1" applyAlignment="1" applyProtection="1">
      <alignment horizontal="center" vertical="top" shrinkToFit="1"/>
    </xf>
    <xf numFmtId="165" fontId="17" fillId="5" borderId="7" xfId="0" applyNumberFormat="1" applyFont="1" applyFill="1" applyBorder="1"/>
    <xf numFmtId="49" fontId="9" fillId="0" borderId="3" xfId="25" applyNumberFormat="1" applyFont="1" applyAlignment="1" applyProtection="1">
      <alignment horizontal="center" vertical="top" shrinkToFit="1"/>
    </xf>
    <xf numFmtId="0" fontId="16" fillId="0" borderId="7" xfId="0" applyFont="1" applyBorder="1" applyAlignment="1">
      <alignment horizontal="center" vertical="center" wrapText="1"/>
    </xf>
    <xf numFmtId="0" fontId="17" fillId="0" borderId="0" xfId="0" applyNumberFormat="1" applyFont="1" applyFill="1" applyAlignment="1">
      <alignment horizontal="left" vertical="top" wrapText="1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</cellXfs>
  <cellStyles count="164">
    <cellStyle name="br" xfId="14"/>
    <cellStyle name="col" xfId="15"/>
    <cellStyle name="st16" xfId="163"/>
    <cellStyle name="st29" xfId="73"/>
    <cellStyle name="st29 2" xfId="84"/>
    <cellStyle name="st29 3" xfId="113"/>
    <cellStyle name="st29 4" xfId="143"/>
    <cellStyle name="st30" xfId="85"/>
    <cellStyle name="st31" xfId="65"/>
    <cellStyle name="st31 2" xfId="81"/>
    <cellStyle name="st31 3" xfId="111"/>
    <cellStyle name="st31 4" xfId="141"/>
    <cellStyle name="st32" xfId="82"/>
    <cellStyle name="st33" xfId="162"/>
    <cellStyle name="style0" xfId="16"/>
    <cellStyle name="style0 2" xfId="87"/>
    <cellStyle name="style0 3" xfId="115"/>
    <cellStyle name="style0 4" xfId="145"/>
    <cellStyle name="td" xfId="17"/>
    <cellStyle name="td 2" xfId="88"/>
    <cellStyle name="td 3" xfId="116"/>
    <cellStyle name="td 4" xfId="146"/>
    <cellStyle name="tr" xfId="18"/>
    <cellStyle name="xl21" xfId="19"/>
    <cellStyle name="xl21 2" xfId="89"/>
    <cellStyle name="xl21 3" xfId="117"/>
    <cellStyle name="xl21 4" xfId="147"/>
    <cellStyle name="xl22" xfId="1"/>
    <cellStyle name="xl22 2" xfId="74"/>
    <cellStyle name="xl22 3" xfId="104"/>
    <cellStyle name="xl22 4" xfId="134"/>
    <cellStyle name="xl23" xfId="2"/>
    <cellStyle name="xl23 2" xfId="75"/>
    <cellStyle name="xl23 3" xfId="105"/>
    <cellStyle name="xl23 4" xfId="135"/>
    <cellStyle name="xl24" xfId="3"/>
    <cellStyle name="xl24 2" xfId="76"/>
    <cellStyle name="xl24 3" xfId="106"/>
    <cellStyle name="xl24 4" xfId="136"/>
    <cellStyle name="xl25" xfId="4"/>
    <cellStyle name="xl25 2" xfId="77"/>
    <cellStyle name="xl25 3" xfId="107"/>
    <cellStyle name="xl25 4" xfId="137"/>
    <cellStyle name="xl26" xfId="20"/>
    <cellStyle name="xl26 2" xfId="90"/>
    <cellStyle name="xl26 3" xfId="118"/>
    <cellStyle name="xl26 4" xfId="148"/>
    <cellStyle name="xl27" xfId="5"/>
    <cellStyle name="xl27 2" xfId="78"/>
    <cellStyle name="xl27 3" xfId="108"/>
    <cellStyle name="xl27 4" xfId="138"/>
    <cellStyle name="xl28" xfId="21"/>
    <cellStyle name="xl28 2" xfId="91"/>
    <cellStyle name="xl28 3" xfId="119"/>
    <cellStyle name="xl28 4" xfId="149"/>
    <cellStyle name="xl29" xfId="22"/>
    <cellStyle name="xl29 2" xfId="92"/>
    <cellStyle name="xl29 3" xfId="120"/>
    <cellStyle name="xl29 4" xfId="150"/>
    <cellStyle name="xl30" xfId="6"/>
    <cellStyle name="xl30 2" xfId="83"/>
    <cellStyle name="xl30 3" xfId="112"/>
    <cellStyle name="xl30 4" xfId="142"/>
    <cellStyle name="xl31" xfId="7"/>
    <cellStyle name="xl31 2" xfId="93"/>
    <cellStyle name="xl31 3" xfId="121"/>
    <cellStyle name="xl31 4" xfId="151"/>
    <cellStyle name="xl31 41" xfId="67"/>
    <cellStyle name="xl31 42" xfId="69"/>
    <cellStyle name="xl32" xfId="8"/>
    <cellStyle name="xl32 2" xfId="94"/>
    <cellStyle name="xl32 3" xfId="122"/>
    <cellStyle name="xl32 4" xfId="152"/>
    <cellStyle name="xl33" xfId="9"/>
    <cellStyle name="xl33 2" xfId="86"/>
    <cellStyle name="xl33 3" xfId="114"/>
    <cellStyle name="xl33 4" xfId="144"/>
    <cellStyle name="xl34" xfId="10"/>
    <cellStyle name="xl34 10" xfId="133"/>
    <cellStyle name="xl34 2" xfId="79"/>
    <cellStyle name="xl34 3" xfId="109"/>
    <cellStyle name="xl34 4" xfId="139"/>
    <cellStyle name="xl35" xfId="11"/>
    <cellStyle name="xl35 10" xfId="51"/>
    <cellStyle name="xl35 13" xfId="53"/>
    <cellStyle name="xl35 15" xfId="54"/>
    <cellStyle name="xl35 17" xfId="55"/>
    <cellStyle name="xl35 19" xfId="58"/>
    <cellStyle name="xl35 2" xfId="32"/>
    <cellStyle name="xl35 3" xfId="71"/>
    <cellStyle name="xl35 37" xfId="39"/>
    <cellStyle name="xl35 38" xfId="40"/>
    <cellStyle name="xl35 4" xfId="80"/>
    <cellStyle name="xl35 47" xfId="66"/>
    <cellStyle name="xl35 49" xfId="68"/>
    <cellStyle name="xl35 5" xfId="110"/>
    <cellStyle name="xl35 56" xfId="36"/>
    <cellStyle name="xl35 57" xfId="72"/>
    <cellStyle name="xl35 6" xfId="140"/>
    <cellStyle name="xl35 60" xfId="41"/>
    <cellStyle name="xl35 65" xfId="48"/>
    <cellStyle name="xl35 7" xfId="70"/>
    <cellStyle name="xl35 70" xfId="59"/>
    <cellStyle name="xl35 72" xfId="61"/>
    <cellStyle name="xl36" xfId="12"/>
    <cellStyle name="xl36 2" xfId="95"/>
    <cellStyle name="xl36 3" xfId="123"/>
    <cellStyle name="xl36 4" xfId="153"/>
    <cellStyle name="xl36 61" xfId="33"/>
    <cellStyle name="xl36 63" xfId="46"/>
    <cellStyle name="xl36 72" xfId="30"/>
    <cellStyle name="xl36 73" xfId="31"/>
    <cellStyle name="xl36 74" xfId="34"/>
    <cellStyle name="xl36 75" xfId="35"/>
    <cellStyle name="xl36 76" xfId="37"/>
    <cellStyle name="xl36 77" xfId="38"/>
    <cellStyle name="xl36 80" xfId="42"/>
    <cellStyle name="xl36 81" xfId="43"/>
    <cellStyle name="xl36 82" xfId="44"/>
    <cellStyle name="xl36 83" xfId="45"/>
    <cellStyle name="xl36 84" xfId="47"/>
    <cellStyle name="xl36 85" xfId="49"/>
    <cellStyle name="xl36 86" xfId="50"/>
    <cellStyle name="xl36 87" xfId="52"/>
    <cellStyle name="xl36 88" xfId="56"/>
    <cellStyle name="xl36 89" xfId="57"/>
    <cellStyle name="xl36 91" xfId="60"/>
    <cellStyle name="xl36 92" xfId="62"/>
    <cellStyle name="xl36 93" xfId="63"/>
    <cellStyle name="xl36 94" xfId="64"/>
    <cellStyle name="xl37" xfId="13"/>
    <cellStyle name="xl37 2" xfId="96"/>
    <cellStyle name="xl37 3" xfId="124"/>
    <cellStyle name="xl37 4" xfId="154"/>
    <cellStyle name="xl38" xfId="23"/>
    <cellStyle name="xl38 2" xfId="97"/>
    <cellStyle name="xl38 3" xfId="125"/>
    <cellStyle name="xl38 4" xfId="155"/>
    <cellStyle name="xl39" xfId="24"/>
    <cellStyle name="xl39 2" xfId="98"/>
    <cellStyle name="xl39 3" xfId="126"/>
    <cellStyle name="xl39 4" xfId="156"/>
    <cellStyle name="xl40" xfId="25"/>
    <cellStyle name="xl40 2" xfId="99"/>
    <cellStyle name="xl40 3" xfId="127"/>
    <cellStyle name="xl40 4" xfId="157"/>
    <cellStyle name="xl41" xfId="26"/>
    <cellStyle name="xl41 2" xfId="100"/>
    <cellStyle name="xl41 3" xfId="128"/>
    <cellStyle name="xl41 4" xfId="158"/>
    <cellStyle name="xl42" xfId="27"/>
    <cellStyle name="xl42 2" xfId="101"/>
    <cellStyle name="xl42 3" xfId="129"/>
    <cellStyle name="xl42 4" xfId="159"/>
    <cellStyle name="xl43" xfId="28"/>
    <cellStyle name="xl43 2" xfId="102"/>
    <cellStyle name="xl43 3" xfId="130"/>
    <cellStyle name="xl43 4" xfId="160"/>
    <cellStyle name="xl44" xfId="29"/>
    <cellStyle name="xl44 2" xfId="103"/>
    <cellStyle name="xl44 3" xfId="131"/>
    <cellStyle name="xl44 4" xfId="161"/>
    <cellStyle name="Обычный" xfId="0" builtinId="0"/>
    <cellStyle name="Обычный 2" xfId="1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33"/>
  <sheetViews>
    <sheetView tabSelected="1" topLeftCell="A824" workbookViewId="0">
      <selection activeCell="H837" sqref="H837"/>
    </sheetView>
  </sheetViews>
  <sheetFormatPr defaultRowHeight="14.4"/>
  <cols>
    <col min="1" max="1" width="39.44140625" style="2" customWidth="1"/>
    <col min="2" max="2" width="7.6640625" style="2" customWidth="1"/>
    <col min="3" max="3" width="8.33203125" style="3" customWidth="1"/>
    <col min="4" max="4" width="11.109375" style="3" customWidth="1"/>
    <col min="5" max="5" width="7.33203125" style="2" customWidth="1"/>
    <col min="6" max="6" width="11.33203125" style="6" hidden="1" customWidth="1"/>
    <col min="7" max="7" width="14.5546875" hidden="1" customWidth="1"/>
    <col min="8" max="8" width="10.21875" style="36" customWidth="1"/>
    <col min="9" max="9" width="10.44140625" style="63" customWidth="1"/>
  </cols>
  <sheetData>
    <row r="1" spans="1:9" ht="45" customHeight="1">
      <c r="A1" s="143" t="s">
        <v>640</v>
      </c>
      <c r="B1" s="143"/>
      <c r="C1" s="143"/>
      <c r="D1" s="143"/>
      <c r="E1" s="143"/>
      <c r="F1" s="143"/>
      <c r="G1" s="143"/>
      <c r="H1" s="143"/>
      <c r="I1" s="143"/>
    </row>
    <row r="2" spans="1:9" ht="9" customHeight="1">
      <c r="A2" s="2" t="s">
        <v>475</v>
      </c>
    </row>
    <row r="3" spans="1:9">
      <c r="A3" s="149" t="s">
        <v>4</v>
      </c>
      <c r="B3" s="149" t="s">
        <v>0</v>
      </c>
      <c r="C3" s="151" t="s">
        <v>1</v>
      </c>
      <c r="D3" s="151" t="s">
        <v>2</v>
      </c>
      <c r="E3" s="149" t="s">
        <v>3</v>
      </c>
      <c r="F3" s="146" t="s">
        <v>476</v>
      </c>
      <c r="G3" s="146" t="s">
        <v>477</v>
      </c>
      <c r="H3" s="144" t="s">
        <v>476</v>
      </c>
      <c r="I3" s="142" t="s">
        <v>477</v>
      </c>
    </row>
    <row r="4" spans="1:9" ht="26.25" customHeight="1">
      <c r="A4" s="150"/>
      <c r="B4" s="150"/>
      <c r="C4" s="152"/>
      <c r="D4" s="152"/>
      <c r="E4" s="150"/>
      <c r="F4" s="148"/>
      <c r="G4" s="147"/>
      <c r="H4" s="145"/>
      <c r="I4" s="142"/>
    </row>
    <row r="5" spans="1:9" ht="26.4">
      <c r="A5" s="73" t="s">
        <v>5</v>
      </c>
      <c r="B5" s="7" t="s">
        <v>6</v>
      </c>
      <c r="C5" s="7"/>
      <c r="D5" s="7"/>
      <c r="E5" s="7"/>
      <c r="F5" s="16" t="e">
        <f>F6+F83+F100+F108</f>
        <v>#REF!</v>
      </c>
      <c r="G5" s="16" t="e">
        <f>G6+G83+G100+G108</f>
        <v>#REF!</v>
      </c>
      <c r="H5" s="84">
        <f>H6+H83+H100+H108</f>
        <v>101617.1</v>
      </c>
      <c r="I5" s="50">
        <f>I6+I83+I100+I108</f>
        <v>97411.400000000009</v>
      </c>
    </row>
    <row r="6" spans="1:9">
      <c r="A6" s="8" t="s">
        <v>7</v>
      </c>
      <c r="B6" s="5" t="s">
        <v>6</v>
      </c>
      <c r="C6" s="5" t="s">
        <v>8</v>
      </c>
      <c r="D6" s="5"/>
      <c r="E6" s="5"/>
      <c r="F6" s="15" t="e">
        <f>F7+F12+F52+F56+F60+F64</f>
        <v>#REF!</v>
      </c>
      <c r="G6" s="15" t="e">
        <f>G7+G12+G52+G56+G60+G64</f>
        <v>#REF!</v>
      </c>
      <c r="H6" s="85">
        <f>H7+H12+H52+H56+H60+H64</f>
        <v>68857.100000000006</v>
      </c>
      <c r="I6" s="49">
        <f>I7+I12+I52+I56+I60+I64</f>
        <v>67439.3</v>
      </c>
    </row>
    <row r="7" spans="1:9" ht="39.6">
      <c r="A7" s="8" t="s">
        <v>9</v>
      </c>
      <c r="B7" s="5" t="s">
        <v>6</v>
      </c>
      <c r="C7" s="5" t="s">
        <v>10</v>
      </c>
      <c r="D7" s="5"/>
      <c r="E7" s="5"/>
      <c r="F7" s="17">
        <f t="shared" ref="F7:I10" si="0">F8</f>
        <v>2866.1</v>
      </c>
      <c r="G7" s="17">
        <f t="shared" si="0"/>
        <v>2866.1</v>
      </c>
      <c r="H7" s="86">
        <f t="shared" si="0"/>
        <v>2379.1</v>
      </c>
      <c r="I7" s="13">
        <f t="shared" si="0"/>
        <v>2279.1</v>
      </c>
    </row>
    <row r="8" spans="1:9">
      <c r="A8" s="8" t="s">
        <v>11</v>
      </c>
      <c r="B8" s="5" t="s">
        <v>6</v>
      </c>
      <c r="C8" s="5" t="s">
        <v>10</v>
      </c>
      <c r="D8" s="5" t="s">
        <v>12</v>
      </c>
      <c r="E8" s="5"/>
      <c r="F8" s="18">
        <f t="shared" si="0"/>
        <v>2866.1</v>
      </c>
      <c r="G8" s="18">
        <f t="shared" si="0"/>
        <v>2866.1</v>
      </c>
      <c r="H8" s="87">
        <f t="shared" si="0"/>
        <v>2379.1</v>
      </c>
      <c r="I8" s="13">
        <f t="shared" si="0"/>
        <v>2279.1</v>
      </c>
    </row>
    <row r="9" spans="1:9" ht="26.4">
      <c r="A9" s="8" t="s">
        <v>13</v>
      </c>
      <c r="B9" s="5" t="s">
        <v>6</v>
      </c>
      <c r="C9" s="5" t="s">
        <v>10</v>
      </c>
      <c r="D9" s="5" t="s">
        <v>14</v>
      </c>
      <c r="E9" s="5"/>
      <c r="F9" s="18">
        <f t="shared" si="0"/>
        <v>2866.1</v>
      </c>
      <c r="G9" s="18">
        <f t="shared" si="0"/>
        <v>2866.1</v>
      </c>
      <c r="H9" s="87">
        <f t="shared" si="0"/>
        <v>2379.1</v>
      </c>
      <c r="I9" s="13">
        <f t="shared" si="0"/>
        <v>2279.1</v>
      </c>
    </row>
    <row r="10" spans="1:9">
      <c r="A10" s="8" t="s">
        <v>15</v>
      </c>
      <c r="B10" s="5" t="s">
        <v>6</v>
      </c>
      <c r="C10" s="5" t="s">
        <v>10</v>
      </c>
      <c r="D10" s="5" t="s">
        <v>16</v>
      </c>
      <c r="E10" s="5"/>
      <c r="F10" s="18">
        <f t="shared" si="0"/>
        <v>2866.1</v>
      </c>
      <c r="G10" s="18">
        <f t="shared" si="0"/>
        <v>2866.1</v>
      </c>
      <c r="H10" s="87">
        <f t="shared" si="0"/>
        <v>2379.1</v>
      </c>
      <c r="I10" s="13">
        <f t="shared" si="0"/>
        <v>2279.1</v>
      </c>
    </row>
    <row r="11" spans="1:9" ht="26.4">
      <c r="A11" s="8" t="s">
        <v>17</v>
      </c>
      <c r="B11" s="5" t="s">
        <v>6</v>
      </c>
      <c r="C11" s="5" t="s">
        <v>10</v>
      </c>
      <c r="D11" s="5" t="s">
        <v>16</v>
      </c>
      <c r="E11" s="5" t="s">
        <v>18</v>
      </c>
      <c r="F11" s="37">
        <v>2866.1</v>
      </c>
      <c r="G11" s="48">
        <v>2866.1</v>
      </c>
      <c r="H11" s="88">
        <v>2379.1</v>
      </c>
      <c r="I11" s="49">
        <v>2279.1</v>
      </c>
    </row>
    <row r="12" spans="1:9" ht="55.95" customHeight="1">
      <c r="A12" s="8" t="s">
        <v>19</v>
      </c>
      <c r="B12" s="5" t="s">
        <v>6</v>
      </c>
      <c r="C12" s="5" t="s">
        <v>20</v>
      </c>
      <c r="D12" s="5"/>
      <c r="E12" s="5"/>
      <c r="F12" s="15">
        <f t="shared" ref="F12:G12" si="1">F13</f>
        <v>62316.600000000013</v>
      </c>
      <c r="G12" s="15">
        <f t="shared" si="1"/>
        <v>62084.5</v>
      </c>
      <c r="H12" s="85">
        <f>H13+H46</f>
        <v>64487.80000000001</v>
      </c>
      <c r="I12" s="49">
        <f>I13+I46</f>
        <v>63489.100000000013</v>
      </c>
    </row>
    <row r="13" spans="1:9">
      <c r="A13" s="8" t="s">
        <v>11</v>
      </c>
      <c r="B13" s="5" t="s">
        <v>6</v>
      </c>
      <c r="C13" s="5" t="s">
        <v>20</v>
      </c>
      <c r="D13" s="5" t="s">
        <v>12</v>
      </c>
      <c r="E13" s="5"/>
      <c r="F13" s="34">
        <f>F14+F38+F42</f>
        <v>62316.600000000013</v>
      </c>
      <c r="G13" s="34">
        <f>G14+G38+G42</f>
        <v>62084.5</v>
      </c>
      <c r="H13" s="85">
        <f>H14+H38+H42</f>
        <v>64342.80000000001</v>
      </c>
      <c r="I13" s="49">
        <f>I14+I38+I42</f>
        <v>63344.100000000013</v>
      </c>
    </row>
    <row r="14" spans="1:9" ht="26.4">
      <c r="A14" s="8" t="s">
        <v>13</v>
      </c>
      <c r="B14" s="5" t="s">
        <v>6</v>
      </c>
      <c r="C14" s="5" t="s">
        <v>20</v>
      </c>
      <c r="D14" s="5" t="s">
        <v>14</v>
      </c>
      <c r="E14" s="5"/>
      <c r="F14" s="34">
        <f>F15+F21+F23+F26+F29+F32+F35</f>
        <v>55491.900000000009</v>
      </c>
      <c r="G14" s="34">
        <f>G15+G21+G23+G26+G29+G32+G35</f>
        <v>55341.599999999999</v>
      </c>
      <c r="H14" s="85">
        <f>H15+H21+H23+H26+H29+H32+H35+H19</f>
        <v>57410.500000000007</v>
      </c>
      <c r="I14" s="49">
        <f>I15+I21+I23+I26+I29+I32+I35+I19</f>
        <v>56688.700000000012</v>
      </c>
    </row>
    <row r="15" spans="1:9">
      <c r="A15" s="8" t="s">
        <v>21</v>
      </c>
      <c r="B15" s="5" t="s">
        <v>6</v>
      </c>
      <c r="C15" s="5" t="s">
        <v>20</v>
      </c>
      <c r="D15" s="5" t="s">
        <v>22</v>
      </c>
      <c r="E15" s="5"/>
      <c r="F15" s="15">
        <f>F16+F17+F18</f>
        <v>48234.100000000006</v>
      </c>
      <c r="G15" s="15">
        <f>G16+G17+G18</f>
        <v>48234.1</v>
      </c>
      <c r="H15" s="85">
        <f>H16+H17+H18</f>
        <v>49391.3</v>
      </c>
      <c r="I15" s="49">
        <f>I16+I17+I18</f>
        <v>49424.5</v>
      </c>
    </row>
    <row r="16" spans="1:9" ht="26.4">
      <c r="A16" s="8" t="s">
        <v>17</v>
      </c>
      <c r="B16" s="5" t="s">
        <v>6</v>
      </c>
      <c r="C16" s="5" t="s">
        <v>20</v>
      </c>
      <c r="D16" s="5" t="s">
        <v>22</v>
      </c>
      <c r="E16" s="5" t="s">
        <v>18</v>
      </c>
      <c r="F16" s="37">
        <v>42803.3</v>
      </c>
      <c r="G16" s="15">
        <v>42724.6</v>
      </c>
      <c r="H16" s="88">
        <v>44040.5</v>
      </c>
      <c r="I16" s="49">
        <v>44009.5</v>
      </c>
    </row>
    <row r="17" spans="1:9" ht="39.6">
      <c r="A17" s="8" t="s">
        <v>23</v>
      </c>
      <c r="B17" s="5" t="s">
        <v>6</v>
      </c>
      <c r="C17" s="5" t="s">
        <v>20</v>
      </c>
      <c r="D17" s="5" t="s">
        <v>22</v>
      </c>
      <c r="E17" s="5" t="s">
        <v>24</v>
      </c>
      <c r="F17" s="37">
        <v>5394.5</v>
      </c>
      <c r="G17" s="15">
        <v>5444.5</v>
      </c>
      <c r="H17" s="88">
        <v>5314.5</v>
      </c>
      <c r="I17" s="49">
        <v>5385.3</v>
      </c>
    </row>
    <row r="18" spans="1:9" ht="18" customHeight="1">
      <c r="A18" s="8" t="s">
        <v>25</v>
      </c>
      <c r="B18" s="5" t="s">
        <v>6</v>
      </c>
      <c r="C18" s="5" t="s">
        <v>20</v>
      </c>
      <c r="D18" s="5" t="s">
        <v>22</v>
      </c>
      <c r="E18" s="5" t="s">
        <v>26</v>
      </c>
      <c r="F18" s="37">
        <v>36.299999999999997</v>
      </c>
      <c r="G18" s="15">
        <v>65</v>
      </c>
      <c r="H18" s="88">
        <v>36.299999999999997</v>
      </c>
      <c r="I18" s="49">
        <v>29.7</v>
      </c>
    </row>
    <row r="19" spans="1:9" ht="18.600000000000001" customHeight="1">
      <c r="A19" s="10" t="s">
        <v>616</v>
      </c>
      <c r="B19" s="25" t="s">
        <v>6</v>
      </c>
      <c r="C19" s="25" t="s">
        <v>20</v>
      </c>
      <c r="D19" s="25" t="s">
        <v>617</v>
      </c>
      <c r="E19" s="25"/>
      <c r="F19" s="37"/>
      <c r="G19" s="15"/>
      <c r="H19" s="87">
        <f t="shared" ref="H19:I19" si="2">H20</f>
        <v>0</v>
      </c>
      <c r="I19" s="13">
        <f t="shared" si="2"/>
        <v>108.9</v>
      </c>
    </row>
    <row r="20" spans="1:9" ht="18.600000000000001" customHeight="1">
      <c r="A20" s="10" t="s">
        <v>25</v>
      </c>
      <c r="B20" s="25" t="s">
        <v>6</v>
      </c>
      <c r="C20" s="25" t="s">
        <v>20</v>
      </c>
      <c r="D20" s="25" t="s">
        <v>617</v>
      </c>
      <c r="E20" s="25" t="s">
        <v>26</v>
      </c>
      <c r="F20" s="37"/>
      <c r="G20" s="15"/>
      <c r="H20" s="88">
        <v>0</v>
      </c>
      <c r="I20" s="49">
        <v>108.9</v>
      </c>
    </row>
    <row r="21" spans="1:9" ht="26.4" hidden="1">
      <c r="A21" s="8" t="s">
        <v>27</v>
      </c>
      <c r="B21" s="5" t="s">
        <v>6</v>
      </c>
      <c r="C21" s="5" t="s">
        <v>20</v>
      </c>
      <c r="D21" s="5" t="s">
        <v>28</v>
      </c>
      <c r="E21" s="5"/>
      <c r="F21" s="15">
        <f t="shared" ref="F21:I21" si="3">F22</f>
        <v>95</v>
      </c>
      <c r="G21" s="15">
        <f t="shared" si="3"/>
        <v>95</v>
      </c>
      <c r="H21" s="85">
        <f t="shared" si="3"/>
        <v>95</v>
      </c>
      <c r="I21" s="49">
        <f t="shared" si="3"/>
        <v>95</v>
      </c>
    </row>
    <row r="22" spans="1:9" ht="21" hidden="1" customHeight="1">
      <c r="A22" s="8" t="s">
        <v>25</v>
      </c>
      <c r="B22" s="5" t="s">
        <v>6</v>
      </c>
      <c r="C22" s="5" t="s">
        <v>20</v>
      </c>
      <c r="D22" s="5" t="s">
        <v>28</v>
      </c>
      <c r="E22" s="5" t="s">
        <v>26</v>
      </c>
      <c r="F22" s="37">
        <v>95</v>
      </c>
      <c r="G22" s="15">
        <v>95</v>
      </c>
      <c r="H22" s="88">
        <v>95</v>
      </c>
      <c r="I22" s="49">
        <v>95</v>
      </c>
    </row>
    <row r="23" spans="1:9" ht="39.6" hidden="1">
      <c r="A23" s="8" t="s">
        <v>29</v>
      </c>
      <c r="B23" s="5" t="s">
        <v>6</v>
      </c>
      <c r="C23" s="5" t="s">
        <v>20</v>
      </c>
      <c r="D23" s="5" t="s">
        <v>30</v>
      </c>
      <c r="E23" s="5"/>
      <c r="F23" s="17">
        <f t="shared" ref="F23" si="4">F24+F25</f>
        <v>1150.0999999999999</v>
      </c>
      <c r="G23" s="17">
        <f t="shared" ref="G23:I23" si="5">G24+G25</f>
        <v>1150.0999999999999</v>
      </c>
      <c r="H23" s="86">
        <f t="shared" si="5"/>
        <v>1234.5</v>
      </c>
      <c r="I23" s="13">
        <f t="shared" si="5"/>
        <v>1234.5</v>
      </c>
    </row>
    <row r="24" spans="1:9" ht="26.4" hidden="1">
      <c r="A24" s="8" t="s">
        <v>17</v>
      </c>
      <c r="B24" s="5" t="s">
        <v>6</v>
      </c>
      <c r="C24" s="5" t="s">
        <v>20</v>
      </c>
      <c r="D24" s="5" t="s">
        <v>30</v>
      </c>
      <c r="E24" s="5" t="s">
        <v>18</v>
      </c>
      <c r="F24" s="18">
        <v>1137.3</v>
      </c>
      <c r="G24" s="18">
        <v>1137.3</v>
      </c>
      <c r="H24" s="87">
        <v>1183.5</v>
      </c>
      <c r="I24" s="13">
        <v>1183.5</v>
      </c>
    </row>
    <row r="25" spans="1:9" ht="39.6" hidden="1">
      <c r="A25" s="8" t="s">
        <v>23</v>
      </c>
      <c r="B25" s="5" t="s">
        <v>6</v>
      </c>
      <c r="C25" s="5" t="s">
        <v>20</v>
      </c>
      <c r="D25" s="5" t="s">
        <v>30</v>
      </c>
      <c r="E25" s="5" t="s">
        <v>24</v>
      </c>
      <c r="F25" s="18">
        <v>12.8</v>
      </c>
      <c r="G25" s="18">
        <v>12.8</v>
      </c>
      <c r="H25" s="87">
        <v>51</v>
      </c>
      <c r="I25" s="13">
        <v>51</v>
      </c>
    </row>
    <row r="26" spans="1:9" ht="39.6" hidden="1">
      <c r="A26" s="8" t="s">
        <v>31</v>
      </c>
      <c r="B26" s="5" t="s">
        <v>6</v>
      </c>
      <c r="C26" s="5" t="s">
        <v>20</v>
      </c>
      <c r="D26" s="5" t="s">
        <v>32</v>
      </c>
      <c r="E26" s="5"/>
      <c r="F26" s="18">
        <f t="shared" ref="F26" si="6">F27+F28</f>
        <v>165.3</v>
      </c>
      <c r="G26" s="18">
        <f t="shared" ref="G26:I26" si="7">G27+G28</f>
        <v>165.3</v>
      </c>
      <c r="H26" s="87">
        <f t="shared" si="7"/>
        <v>157.29999999999998</v>
      </c>
      <c r="I26" s="13">
        <f t="shared" si="7"/>
        <v>157.29999999999998</v>
      </c>
    </row>
    <row r="27" spans="1:9" ht="26.4" hidden="1">
      <c r="A27" s="8" t="s">
        <v>17</v>
      </c>
      <c r="B27" s="5" t="s">
        <v>6</v>
      </c>
      <c r="C27" s="5" t="s">
        <v>20</v>
      </c>
      <c r="D27" s="5" t="s">
        <v>32</v>
      </c>
      <c r="E27" s="5" t="s">
        <v>18</v>
      </c>
      <c r="F27" s="19">
        <v>163.4</v>
      </c>
      <c r="G27" s="19">
        <v>163.4</v>
      </c>
      <c r="H27" s="89">
        <v>150.69999999999999</v>
      </c>
      <c r="I27" s="13">
        <v>150.69999999999999</v>
      </c>
    </row>
    <row r="28" spans="1:9" ht="39.6" hidden="1">
      <c r="A28" s="8" t="s">
        <v>23</v>
      </c>
      <c r="B28" s="5" t="s">
        <v>6</v>
      </c>
      <c r="C28" s="5" t="s">
        <v>20</v>
      </c>
      <c r="D28" s="5" t="s">
        <v>32</v>
      </c>
      <c r="E28" s="5" t="s">
        <v>24</v>
      </c>
      <c r="F28" s="17">
        <v>1.9</v>
      </c>
      <c r="G28" s="17">
        <v>1.9</v>
      </c>
      <c r="H28" s="86">
        <v>6.6</v>
      </c>
      <c r="I28" s="13">
        <v>6.6</v>
      </c>
    </row>
    <row r="29" spans="1:9" ht="26.4">
      <c r="A29" s="8" t="s">
        <v>33</v>
      </c>
      <c r="B29" s="5" t="s">
        <v>6</v>
      </c>
      <c r="C29" s="5" t="s">
        <v>20</v>
      </c>
      <c r="D29" s="5" t="s">
        <v>34</v>
      </c>
      <c r="E29" s="5"/>
      <c r="F29" s="18">
        <f t="shared" ref="F29" si="8">F30+F31</f>
        <v>4578</v>
      </c>
      <c r="G29" s="18">
        <f t="shared" ref="G29" si="9">G30+G31</f>
        <v>4427.7000000000007</v>
      </c>
      <c r="H29" s="87">
        <f>H30+H31</f>
        <v>4756.0999999999995</v>
      </c>
      <c r="I29" s="13">
        <f>I30+I31</f>
        <v>4054.9</v>
      </c>
    </row>
    <row r="30" spans="1:9" ht="26.4">
      <c r="A30" s="8" t="s">
        <v>17</v>
      </c>
      <c r="B30" s="5" t="s">
        <v>6</v>
      </c>
      <c r="C30" s="5" t="s">
        <v>20</v>
      </c>
      <c r="D30" s="5" t="s">
        <v>34</v>
      </c>
      <c r="E30" s="5" t="s">
        <v>18</v>
      </c>
      <c r="F30" s="37">
        <v>4387.6000000000004</v>
      </c>
      <c r="G30" s="18">
        <v>4377.6000000000004</v>
      </c>
      <c r="H30" s="88">
        <v>4585.7</v>
      </c>
      <c r="I30" s="49">
        <v>3884.5</v>
      </c>
    </row>
    <row r="31" spans="1:9" ht="39.6" hidden="1">
      <c r="A31" s="8" t="s">
        <v>23</v>
      </c>
      <c r="B31" s="5" t="s">
        <v>6</v>
      </c>
      <c r="C31" s="5" t="s">
        <v>20</v>
      </c>
      <c r="D31" s="5" t="s">
        <v>34</v>
      </c>
      <c r="E31" s="5" t="s">
        <v>24</v>
      </c>
      <c r="F31" s="37">
        <v>190.4</v>
      </c>
      <c r="G31" s="18">
        <v>50.1</v>
      </c>
      <c r="H31" s="88">
        <v>170.4</v>
      </c>
      <c r="I31" s="49">
        <v>170.4</v>
      </c>
    </row>
    <row r="32" spans="1:9" ht="26.4">
      <c r="A32" s="8" t="s">
        <v>35</v>
      </c>
      <c r="B32" s="5" t="s">
        <v>6</v>
      </c>
      <c r="C32" s="5" t="s">
        <v>20</v>
      </c>
      <c r="D32" s="5" t="s">
        <v>36</v>
      </c>
      <c r="E32" s="5"/>
      <c r="F32" s="18">
        <f t="shared" ref="F32" si="10">F33+F34</f>
        <v>375.5</v>
      </c>
      <c r="G32" s="18">
        <f t="shared" ref="G32:I32" si="11">G33+G34</f>
        <v>375.5</v>
      </c>
      <c r="H32" s="87">
        <f t="shared" si="11"/>
        <v>403.3</v>
      </c>
      <c r="I32" s="13">
        <f t="shared" si="11"/>
        <v>403.3</v>
      </c>
    </row>
    <row r="33" spans="1:9" ht="26.4">
      <c r="A33" s="8" t="s">
        <v>17</v>
      </c>
      <c r="B33" s="5" t="s">
        <v>6</v>
      </c>
      <c r="C33" s="5" t="s">
        <v>20</v>
      </c>
      <c r="D33" s="5" t="s">
        <v>36</v>
      </c>
      <c r="E33" s="5" t="s">
        <v>18</v>
      </c>
      <c r="F33" s="18">
        <v>371.3</v>
      </c>
      <c r="G33" s="18">
        <v>371.3</v>
      </c>
      <c r="H33" s="87">
        <v>371.3</v>
      </c>
      <c r="I33" s="13">
        <v>364.1</v>
      </c>
    </row>
    <row r="34" spans="1:9" ht="39.6">
      <c r="A34" s="8" t="s">
        <v>23</v>
      </c>
      <c r="B34" s="5" t="s">
        <v>6</v>
      </c>
      <c r="C34" s="5" t="s">
        <v>20</v>
      </c>
      <c r="D34" s="5" t="s">
        <v>36</v>
      </c>
      <c r="E34" s="5" t="s">
        <v>24</v>
      </c>
      <c r="F34" s="19">
        <v>4.2</v>
      </c>
      <c r="G34" s="19">
        <v>4.2</v>
      </c>
      <c r="H34" s="89">
        <v>32</v>
      </c>
      <c r="I34" s="13">
        <v>39.200000000000003</v>
      </c>
    </row>
    <row r="35" spans="1:9" ht="108.75" customHeight="1">
      <c r="A35" s="8" t="s">
        <v>568</v>
      </c>
      <c r="B35" s="5" t="s">
        <v>6</v>
      </c>
      <c r="C35" s="5" t="s">
        <v>20</v>
      </c>
      <c r="D35" s="5" t="s">
        <v>37</v>
      </c>
      <c r="E35" s="5"/>
      <c r="F35" s="17">
        <f t="shared" ref="F35" si="12">F36+F37</f>
        <v>893.90000000000009</v>
      </c>
      <c r="G35" s="17">
        <f t="shared" ref="G35:I35" si="13">G36+G37</f>
        <v>893.90000000000009</v>
      </c>
      <c r="H35" s="86">
        <f t="shared" si="13"/>
        <v>1373</v>
      </c>
      <c r="I35" s="13">
        <f t="shared" si="13"/>
        <v>1210.3</v>
      </c>
    </row>
    <row r="36" spans="1:9" ht="26.4">
      <c r="A36" s="8" t="s">
        <v>17</v>
      </c>
      <c r="B36" s="5" t="s">
        <v>6</v>
      </c>
      <c r="C36" s="5" t="s">
        <v>20</v>
      </c>
      <c r="D36" s="5" t="s">
        <v>37</v>
      </c>
      <c r="E36" s="5" t="s">
        <v>18</v>
      </c>
      <c r="F36" s="18">
        <v>848.7</v>
      </c>
      <c r="G36" s="18">
        <v>848.7</v>
      </c>
      <c r="H36" s="87">
        <v>1308</v>
      </c>
      <c r="I36" s="13">
        <v>1145.3</v>
      </c>
    </row>
    <row r="37" spans="1:9" ht="39.6" hidden="1">
      <c r="A37" s="8" t="s">
        <v>23</v>
      </c>
      <c r="B37" s="5" t="s">
        <v>6</v>
      </c>
      <c r="C37" s="5" t="s">
        <v>20</v>
      </c>
      <c r="D37" s="5" t="s">
        <v>37</v>
      </c>
      <c r="E37" s="5" t="s">
        <v>24</v>
      </c>
      <c r="F37" s="18">
        <v>45.2</v>
      </c>
      <c r="G37" s="18">
        <v>45.2</v>
      </c>
      <c r="H37" s="87">
        <v>65</v>
      </c>
      <c r="I37" s="13">
        <v>65</v>
      </c>
    </row>
    <row r="38" spans="1:9">
      <c r="A38" s="8" t="s">
        <v>38</v>
      </c>
      <c r="B38" s="5" t="s">
        <v>6</v>
      </c>
      <c r="C38" s="5" t="s">
        <v>20</v>
      </c>
      <c r="D38" s="5" t="s">
        <v>39</v>
      </c>
      <c r="E38" s="5"/>
      <c r="F38" s="18">
        <f t="shared" ref="F38:I38" si="14">F39</f>
        <v>820.8</v>
      </c>
      <c r="G38" s="18">
        <f t="shared" si="14"/>
        <v>739</v>
      </c>
      <c r="H38" s="87">
        <f t="shared" si="14"/>
        <v>928.4</v>
      </c>
      <c r="I38" s="13">
        <f t="shared" si="14"/>
        <v>997.9</v>
      </c>
    </row>
    <row r="39" spans="1:9" ht="39.6">
      <c r="A39" s="8" t="s">
        <v>40</v>
      </c>
      <c r="B39" s="5" t="s">
        <v>6</v>
      </c>
      <c r="C39" s="5" t="s">
        <v>20</v>
      </c>
      <c r="D39" s="5" t="s">
        <v>41</v>
      </c>
      <c r="E39" s="5"/>
      <c r="F39" s="18">
        <f t="shared" ref="F39" si="15">F40+F41</f>
        <v>820.8</v>
      </c>
      <c r="G39" s="18">
        <f t="shared" ref="G39:H39" si="16">G40+G41</f>
        <v>739</v>
      </c>
      <c r="H39" s="87">
        <f t="shared" si="16"/>
        <v>928.4</v>
      </c>
      <c r="I39" s="13">
        <f t="shared" ref="I39" si="17">I40+I41</f>
        <v>997.9</v>
      </c>
    </row>
    <row r="40" spans="1:9" ht="26.4" hidden="1">
      <c r="A40" s="8" t="s">
        <v>17</v>
      </c>
      <c r="B40" s="5" t="s">
        <v>6</v>
      </c>
      <c r="C40" s="5" t="s">
        <v>20</v>
      </c>
      <c r="D40" s="5" t="s">
        <v>41</v>
      </c>
      <c r="E40" s="5" t="s">
        <v>18</v>
      </c>
      <c r="F40" s="37">
        <v>645.1</v>
      </c>
      <c r="G40" s="18">
        <v>645.1</v>
      </c>
      <c r="H40" s="88">
        <v>670.9</v>
      </c>
      <c r="I40" s="49">
        <v>670.9</v>
      </c>
    </row>
    <row r="41" spans="1:9" ht="39.6">
      <c r="A41" s="8" t="s">
        <v>23</v>
      </c>
      <c r="B41" s="5" t="s">
        <v>6</v>
      </c>
      <c r="C41" s="5" t="s">
        <v>20</v>
      </c>
      <c r="D41" s="5" t="s">
        <v>41</v>
      </c>
      <c r="E41" s="5" t="s">
        <v>24</v>
      </c>
      <c r="F41" s="37">
        <v>175.7</v>
      </c>
      <c r="G41" s="18">
        <v>93.9</v>
      </c>
      <c r="H41" s="88">
        <v>257.5</v>
      </c>
      <c r="I41" s="49">
        <v>327</v>
      </c>
    </row>
    <row r="42" spans="1:9" ht="39.6">
      <c r="A42" s="8" t="s">
        <v>42</v>
      </c>
      <c r="B42" s="5" t="s">
        <v>6</v>
      </c>
      <c r="C42" s="5" t="s">
        <v>20</v>
      </c>
      <c r="D42" s="5" t="s">
        <v>43</v>
      </c>
      <c r="E42" s="5"/>
      <c r="F42" s="18">
        <f t="shared" ref="F42:I42" si="18">F43</f>
        <v>6003.9000000000005</v>
      </c>
      <c r="G42" s="18">
        <f t="shared" si="18"/>
        <v>6003.9000000000005</v>
      </c>
      <c r="H42" s="87">
        <f t="shared" si="18"/>
        <v>6003.9000000000005</v>
      </c>
      <c r="I42" s="13">
        <f t="shared" si="18"/>
        <v>5657.5</v>
      </c>
    </row>
    <row r="43" spans="1:9" ht="26.4">
      <c r="A43" s="8" t="s">
        <v>44</v>
      </c>
      <c r="B43" s="5" t="s">
        <v>6</v>
      </c>
      <c r="C43" s="5" t="s">
        <v>20</v>
      </c>
      <c r="D43" s="5" t="s">
        <v>45</v>
      </c>
      <c r="E43" s="5"/>
      <c r="F43" s="19">
        <f t="shared" ref="F43" si="19">F44+F45</f>
        <v>6003.9000000000005</v>
      </c>
      <c r="G43" s="19">
        <f t="shared" ref="G43:H43" si="20">G44+G45</f>
        <v>6003.9000000000005</v>
      </c>
      <c r="H43" s="89">
        <f t="shared" si="20"/>
        <v>6003.9000000000005</v>
      </c>
      <c r="I43" s="13">
        <f t="shared" ref="I43" si="21">I44+I45</f>
        <v>5657.5</v>
      </c>
    </row>
    <row r="44" spans="1:9" ht="26.4">
      <c r="A44" s="8" t="s">
        <v>17</v>
      </c>
      <c r="B44" s="5" t="s">
        <v>6</v>
      </c>
      <c r="C44" s="5" t="s">
        <v>20</v>
      </c>
      <c r="D44" s="5" t="s">
        <v>45</v>
      </c>
      <c r="E44" s="5" t="s">
        <v>18</v>
      </c>
      <c r="F44" s="15">
        <v>4940.1000000000004</v>
      </c>
      <c r="G44" s="15">
        <v>4940.1000000000004</v>
      </c>
      <c r="H44" s="85">
        <v>4940.1000000000004</v>
      </c>
      <c r="I44" s="49">
        <v>4943</v>
      </c>
    </row>
    <row r="45" spans="1:9" ht="39.6">
      <c r="A45" s="8" t="s">
        <v>23</v>
      </c>
      <c r="B45" s="5" t="s">
        <v>6</v>
      </c>
      <c r="C45" s="5" t="s">
        <v>20</v>
      </c>
      <c r="D45" s="5" t="s">
        <v>45</v>
      </c>
      <c r="E45" s="5" t="s">
        <v>24</v>
      </c>
      <c r="F45" s="15">
        <v>1063.8</v>
      </c>
      <c r="G45" s="15">
        <v>1063.8</v>
      </c>
      <c r="H45" s="85">
        <v>1063.8</v>
      </c>
      <c r="I45" s="49">
        <v>714.5</v>
      </c>
    </row>
    <row r="46" spans="1:9" ht="26.4" hidden="1">
      <c r="A46" s="10" t="s">
        <v>60</v>
      </c>
      <c r="B46" s="25" t="s">
        <v>6</v>
      </c>
      <c r="C46" s="25" t="s">
        <v>20</v>
      </c>
      <c r="D46" s="25" t="s">
        <v>61</v>
      </c>
      <c r="E46" s="25"/>
      <c r="F46" s="25"/>
      <c r="G46" s="25"/>
      <c r="H46" s="87">
        <f>H47</f>
        <v>145</v>
      </c>
      <c r="I46" s="13">
        <f>I47</f>
        <v>145</v>
      </c>
    </row>
    <row r="47" spans="1:9" ht="26.4" hidden="1">
      <c r="A47" s="10" t="s">
        <v>62</v>
      </c>
      <c r="B47" s="25" t="s">
        <v>6</v>
      </c>
      <c r="C47" s="25" t="s">
        <v>20</v>
      </c>
      <c r="D47" s="25" t="s">
        <v>63</v>
      </c>
      <c r="E47" s="25"/>
      <c r="F47" s="25"/>
      <c r="G47" s="25"/>
      <c r="H47" s="89">
        <f>H48+H50</f>
        <v>145</v>
      </c>
      <c r="I47" s="13">
        <f>I48+I50</f>
        <v>145</v>
      </c>
    </row>
    <row r="48" spans="1:9" ht="26.4" hidden="1">
      <c r="A48" s="10" t="s">
        <v>571</v>
      </c>
      <c r="B48" s="25" t="s">
        <v>6</v>
      </c>
      <c r="C48" s="25" t="s">
        <v>20</v>
      </c>
      <c r="D48" s="25" t="s">
        <v>572</v>
      </c>
      <c r="E48" s="25"/>
      <c r="F48" s="25"/>
      <c r="G48" s="25"/>
      <c r="H48" s="85">
        <f t="shared" ref="H48:I48" si="22">H49</f>
        <v>32</v>
      </c>
      <c r="I48" s="49">
        <f t="shared" si="22"/>
        <v>32</v>
      </c>
    </row>
    <row r="49" spans="1:9" ht="39.6" hidden="1">
      <c r="A49" s="10" t="s">
        <v>23</v>
      </c>
      <c r="B49" s="25" t="s">
        <v>6</v>
      </c>
      <c r="C49" s="25" t="s">
        <v>20</v>
      </c>
      <c r="D49" s="25" t="s">
        <v>572</v>
      </c>
      <c r="E49" s="25" t="s">
        <v>24</v>
      </c>
      <c r="F49" s="25"/>
      <c r="G49" s="25"/>
      <c r="H49" s="90">
        <v>32</v>
      </c>
      <c r="I49" s="113">
        <v>32</v>
      </c>
    </row>
    <row r="50" spans="1:9" ht="66" hidden="1">
      <c r="A50" s="10" t="s">
        <v>573</v>
      </c>
      <c r="B50" s="25" t="s">
        <v>6</v>
      </c>
      <c r="C50" s="25" t="s">
        <v>20</v>
      </c>
      <c r="D50" s="25" t="s">
        <v>574</v>
      </c>
      <c r="E50" s="25"/>
      <c r="F50" s="25"/>
      <c r="G50" s="25"/>
      <c r="H50" s="85">
        <f>H51</f>
        <v>113</v>
      </c>
      <c r="I50" s="49">
        <f>I51</f>
        <v>113</v>
      </c>
    </row>
    <row r="51" spans="1:9" ht="26.4" hidden="1">
      <c r="A51" s="10" t="s">
        <v>17</v>
      </c>
      <c r="B51" s="25" t="s">
        <v>6</v>
      </c>
      <c r="C51" s="25" t="s">
        <v>20</v>
      </c>
      <c r="D51" s="25" t="s">
        <v>574</v>
      </c>
      <c r="E51" s="25" t="s">
        <v>18</v>
      </c>
      <c r="F51" s="25"/>
      <c r="G51" s="25"/>
      <c r="H51" s="90">
        <v>113</v>
      </c>
      <c r="I51" s="113">
        <v>113</v>
      </c>
    </row>
    <row r="52" spans="1:9" ht="12.6" hidden="1" customHeight="1">
      <c r="A52" s="74" t="s">
        <v>470</v>
      </c>
      <c r="B52" s="5" t="s">
        <v>6</v>
      </c>
      <c r="C52" s="5" t="s">
        <v>471</v>
      </c>
      <c r="D52" s="5"/>
      <c r="E52" s="5"/>
      <c r="F52" s="17">
        <f t="shared" ref="F52:I54" si="23">F53</f>
        <v>192</v>
      </c>
      <c r="G52" s="17">
        <f t="shared" si="23"/>
        <v>192</v>
      </c>
      <c r="H52" s="86">
        <f t="shared" si="23"/>
        <v>192</v>
      </c>
      <c r="I52" s="13">
        <f t="shared" si="23"/>
        <v>192</v>
      </c>
    </row>
    <row r="53" spans="1:9" hidden="1">
      <c r="A53" s="74" t="s">
        <v>48</v>
      </c>
      <c r="B53" s="5" t="s">
        <v>6</v>
      </c>
      <c r="C53" s="5" t="s">
        <v>471</v>
      </c>
      <c r="D53" s="5" t="s">
        <v>49</v>
      </c>
      <c r="E53" s="5"/>
      <c r="F53" s="18">
        <f t="shared" si="23"/>
        <v>192</v>
      </c>
      <c r="G53" s="18">
        <f t="shared" si="23"/>
        <v>192</v>
      </c>
      <c r="H53" s="87">
        <f t="shared" si="23"/>
        <v>192</v>
      </c>
      <c r="I53" s="13">
        <f t="shared" si="23"/>
        <v>192</v>
      </c>
    </row>
    <row r="54" spans="1:9" ht="79.2" hidden="1">
      <c r="A54" s="74" t="s">
        <v>473</v>
      </c>
      <c r="B54" s="5" t="s">
        <v>6</v>
      </c>
      <c r="C54" s="5" t="s">
        <v>471</v>
      </c>
      <c r="D54" s="5" t="s">
        <v>472</v>
      </c>
      <c r="E54" s="5"/>
      <c r="F54" s="18">
        <f t="shared" si="23"/>
        <v>192</v>
      </c>
      <c r="G54" s="18">
        <f t="shared" si="23"/>
        <v>192</v>
      </c>
      <c r="H54" s="87">
        <f t="shared" si="23"/>
        <v>192</v>
      </c>
      <c r="I54" s="13">
        <f t="shared" si="23"/>
        <v>192</v>
      </c>
    </row>
    <row r="55" spans="1:9" ht="39.6" hidden="1">
      <c r="A55" s="74" t="s">
        <v>23</v>
      </c>
      <c r="B55" s="5" t="s">
        <v>6</v>
      </c>
      <c r="C55" s="5" t="s">
        <v>471</v>
      </c>
      <c r="D55" s="5" t="s">
        <v>472</v>
      </c>
      <c r="E55" s="5" t="s">
        <v>24</v>
      </c>
      <c r="F55" s="37">
        <v>192</v>
      </c>
      <c r="G55" s="20">
        <v>192</v>
      </c>
      <c r="H55" s="88">
        <v>192</v>
      </c>
      <c r="I55" s="49">
        <v>192</v>
      </c>
    </row>
    <row r="56" spans="1:9" ht="26.4" hidden="1">
      <c r="A56" s="10" t="s">
        <v>153</v>
      </c>
      <c r="B56" s="21" t="s">
        <v>6</v>
      </c>
      <c r="C56" s="21" t="s">
        <v>154</v>
      </c>
      <c r="D56" s="21"/>
      <c r="E56" s="21"/>
      <c r="F56" s="18">
        <f t="shared" ref="F56:I58" si="24">F57</f>
        <v>99.2</v>
      </c>
      <c r="G56" s="18">
        <f t="shared" si="24"/>
        <v>99.2</v>
      </c>
      <c r="H56" s="87">
        <f>H57</f>
        <v>99.2</v>
      </c>
      <c r="I56" s="13">
        <f>I57</f>
        <v>99.2</v>
      </c>
    </row>
    <row r="57" spans="1:9" ht="52.8" hidden="1">
      <c r="A57" s="10" t="s">
        <v>486</v>
      </c>
      <c r="B57" s="21" t="s">
        <v>6</v>
      </c>
      <c r="C57" s="21" t="s">
        <v>154</v>
      </c>
      <c r="D57" s="21" t="s">
        <v>467</v>
      </c>
      <c r="E57" s="21"/>
      <c r="F57" s="18">
        <f t="shared" si="24"/>
        <v>99.2</v>
      </c>
      <c r="G57" s="18">
        <f t="shared" si="24"/>
        <v>99.2</v>
      </c>
      <c r="H57" s="87">
        <f t="shared" si="24"/>
        <v>99.2</v>
      </c>
      <c r="I57" s="13">
        <f t="shared" si="24"/>
        <v>99.2</v>
      </c>
    </row>
    <row r="58" spans="1:9" ht="52.8" hidden="1">
      <c r="A58" s="10" t="s">
        <v>487</v>
      </c>
      <c r="B58" s="21" t="s">
        <v>6</v>
      </c>
      <c r="C58" s="21" t="s">
        <v>154</v>
      </c>
      <c r="D58" s="21" t="s">
        <v>488</v>
      </c>
      <c r="E58" s="21"/>
      <c r="F58" s="18">
        <f t="shared" si="24"/>
        <v>99.2</v>
      </c>
      <c r="G58" s="18">
        <f t="shared" si="24"/>
        <v>99.2</v>
      </c>
      <c r="H58" s="87">
        <f t="shared" si="24"/>
        <v>99.2</v>
      </c>
      <c r="I58" s="13">
        <f t="shared" si="24"/>
        <v>99.2</v>
      </c>
    </row>
    <row r="59" spans="1:9" ht="39.6" hidden="1">
      <c r="A59" s="10" t="s">
        <v>23</v>
      </c>
      <c r="B59" s="21" t="s">
        <v>6</v>
      </c>
      <c r="C59" s="21" t="s">
        <v>154</v>
      </c>
      <c r="D59" s="21" t="s">
        <v>488</v>
      </c>
      <c r="E59" s="21" t="s">
        <v>24</v>
      </c>
      <c r="F59" s="18">
        <v>99.2</v>
      </c>
      <c r="G59" s="18">
        <v>99.2</v>
      </c>
      <c r="H59" s="87">
        <v>99.2</v>
      </c>
      <c r="I59" s="13">
        <v>99.2</v>
      </c>
    </row>
    <row r="60" spans="1:9">
      <c r="A60" s="8" t="s">
        <v>46</v>
      </c>
      <c r="B60" s="5" t="s">
        <v>6</v>
      </c>
      <c r="C60" s="5" t="s">
        <v>47</v>
      </c>
      <c r="D60" s="5"/>
      <c r="E60" s="5"/>
      <c r="F60" s="22">
        <f t="shared" ref="F60:I62" si="25">F61</f>
        <v>500</v>
      </c>
      <c r="G60" s="22">
        <f t="shared" si="25"/>
        <v>500</v>
      </c>
      <c r="H60" s="91">
        <f t="shared" si="25"/>
        <v>441.5</v>
      </c>
      <c r="I60" s="49">
        <f t="shared" si="25"/>
        <v>200.5</v>
      </c>
    </row>
    <row r="61" spans="1:9">
      <c r="A61" s="8" t="s">
        <v>48</v>
      </c>
      <c r="B61" s="5" t="s">
        <v>6</v>
      </c>
      <c r="C61" s="5" t="s">
        <v>47</v>
      </c>
      <c r="D61" s="5" t="s">
        <v>49</v>
      </c>
      <c r="E61" s="5"/>
      <c r="F61" s="15">
        <f t="shared" si="25"/>
        <v>500</v>
      </c>
      <c r="G61" s="15">
        <f t="shared" si="25"/>
        <v>500</v>
      </c>
      <c r="H61" s="85">
        <f t="shared" si="25"/>
        <v>441.5</v>
      </c>
      <c r="I61" s="49">
        <f t="shared" si="25"/>
        <v>200.5</v>
      </c>
    </row>
    <row r="62" spans="1:9" ht="17.399999999999999" customHeight="1">
      <c r="A62" s="8" t="s">
        <v>50</v>
      </c>
      <c r="B62" s="5" t="s">
        <v>6</v>
      </c>
      <c r="C62" s="5" t="s">
        <v>47</v>
      </c>
      <c r="D62" s="5" t="s">
        <v>51</v>
      </c>
      <c r="E62" s="5"/>
      <c r="F62" s="15">
        <f t="shared" si="25"/>
        <v>500</v>
      </c>
      <c r="G62" s="15">
        <f t="shared" si="25"/>
        <v>500</v>
      </c>
      <c r="H62" s="85">
        <f t="shared" si="25"/>
        <v>441.5</v>
      </c>
      <c r="I62" s="49">
        <f t="shared" si="25"/>
        <v>200.5</v>
      </c>
    </row>
    <row r="63" spans="1:9">
      <c r="A63" s="8" t="s">
        <v>52</v>
      </c>
      <c r="B63" s="5" t="s">
        <v>6</v>
      </c>
      <c r="C63" s="5" t="s">
        <v>47</v>
      </c>
      <c r="D63" s="5" t="s">
        <v>51</v>
      </c>
      <c r="E63" s="5" t="s">
        <v>53</v>
      </c>
      <c r="F63" s="15">
        <v>500</v>
      </c>
      <c r="G63" s="15">
        <v>500</v>
      </c>
      <c r="H63" s="85">
        <v>441.5</v>
      </c>
      <c r="I63" s="49">
        <v>200.5</v>
      </c>
    </row>
    <row r="64" spans="1:9" ht="20.399999999999999" customHeight="1">
      <c r="A64" s="8" t="s">
        <v>54</v>
      </c>
      <c r="B64" s="5" t="s">
        <v>6</v>
      </c>
      <c r="C64" s="5" t="s">
        <v>55</v>
      </c>
      <c r="D64" s="5"/>
      <c r="E64" s="5"/>
      <c r="F64" s="17" t="e">
        <f t="shared" ref="F64" si="26">F65+F72+F76</f>
        <v>#REF!</v>
      </c>
      <c r="G64" s="17" t="e">
        <f t="shared" ref="G64" si="27">G65+G72+G76</f>
        <v>#REF!</v>
      </c>
      <c r="H64" s="86">
        <f>H65+H72+H76</f>
        <v>1257.5</v>
      </c>
      <c r="I64" s="13">
        <f>I65+I72+I76</f>
        <v>1179.4000000000001</v>
      </c>
    </row>
    <row r="65" spans="1:9">
      <c r="A65" s="8" t="s">
        <v>11</v>
      </c>
      <c r="B65" s="5" t="s">
        <v>6</v>
      </c>
      <c r="C65" s="5" t="s">
        <v>55</v>
      </c>
      <c r="D65" s="5" t="s">
        <v>12</v>
      </c>
      <c r="E65" s="5"/>
      <c r="F65" s="18">
        <f t="shared" ref="F65:I65" si="28">F66</f>
        <v>710</v>
      </c>
      <c r="G65" s="18">
        <f t="shared" si="28"/>
        <v>710</v>
      </c>
      <c r="H65" s="87">
        <f t="shared" si="28"/>
        <v>790</v>
      </c>
      <c r="I65" s="13">
        <f t="shared" si="28"/>
        <v>612.90000000000009</v>
      </c>
    </row>
    <row r="66" spans="1:9" ht="26.4">
      <c r="A66" s="8" t="s">
        <v>13</v>
      </c>
      <c r="B66" s="5" t="s">
        <v>6</v>
      </c>
      <c r="C66" s="5" t="s">
        <v>55</v>
      </c>
      <c r="D66" s="5" t="s">
        <v>14</v>
      </c>
      <c r="E66" s="5"/>
      <c r="F66" s="18">
        <f t="shared" ref="F66" si="29">F67+F69</f>
        <v>710</v>
      </c>
      <c r="G66" s="18">
        <f t="shared" ref="G66:H66" si="30">G67+G69</f>
        <v>710</v>
      </c>
      <c r="H66" s="87">
        <f t="shared" si="30"/>
        <v>790</v>
      </c>
      <c r="I66" s="13">
        <f t="shared" ref="I66" si="31">I67+I69</f>
        <v>612.90000000000009</v>
      </c>
    </row>
    <row r="67" spans="1:9">
      <c r="A67" s="8" t="s">
        <v>56</v>
      </c>
      <c r="B67" s="5" t="s">
        <v>6</v>
      </c>
      <c r="C67" s="5" t="s">
        <v>55</v>
      </c>
      <c r="D67" s="5" t="s">
        <v>57</v>
      </c>
      <c r="E67" s="5"/>
      <c r="F67" s="18">
        <f t="shared" ref="F67:I67" si="32">F68</f>
        <v>250</v>
      </c>
      <c r="G67" s="18">
        <f t="shared" si="32"/>
        <v>250</v>
      </c>
      <c r="H67" s="87">
        <f t="shared" si="32"/>
        <v>114</v>
      </c>
      <c r="I67" s="13">
        <f t="shared" si="32"/>
        <v>73.2</v>
      </c>
    </row>
    <row r="68" spans="1:9" ht="39.6">
      <c r="A68" s="8" t="s">
        <v>23</v>
      </c>
      <c r="B68" s="5" t="s">
        <v>6</v>
      </c>
      <c r="C68" s="5" t="s">
        <v>55</v>
      </c>
      <c r="D68" s="5" t="s">
        <v>57</v>
      </c>
      <c r="E68" s="5" t="s">
        <v>24</v>
      </c>
      <c r="F68" s="18">
        <v>250</v>
      </c>
      <c r="G68" s="18">
        <v>250</v>
      </c>
      <c r="H68" s="87">
        <v>114</v>
      </c>
      <c r="I68" s="13">
        <v>73.2</v>
      </c>
    </row>
    <row r="69" spans="1:9">
      <c r="A69" s="8" t="s">
        <v>58</v>
      </c>
      <c r="B69" s="5" t="s">
        <v>6</v>
      </c>
      <c r="C69" s="5" t="s">
        <v>55</v>
      </c>
      <c r="D69" s="5" t="s">
        <v>59</v>
      </c>
      <c r="E69" s="5"/>
      <c r="F69" s="18">
        <f t="shared" ref="F69:G69" si="33">F70</f>
        <v>460</v>
      </c>
      <c r="G69" s="18">
        <f t="shared" si="33"/>
        <v>460</v>
      </c>
      <c r="H69" s="87">
        <f>H70+H71</f>
        <v>676</v>
      </c>
      <c r="I69" s="13">
        <f>I70+I71</f>
        <v>539.70000000000005</v>
      </c>
    </row>
    <row r="70" spans="1:9" ht="39.6">
      <c r="A70" s="8" t="s">
        <v>23</v>
      </c>
      <c r="B70" s="5" t="s">
        <v>6</v>
      </c>
      <c r="C70" s="5" t="s">
        <v>55</v>
      </c>
      <c r="D70" s="5" t="s">
        <v>59</v>
      </c>
      <c r="E70" s="5" t="s">
        <v>24</v>
      </c>
      <c r="F70" s="18">
        <v>460</v>
      </c>
      <c r="G70" s="18">
        <v>460</v>
      </c>
      <c r="H70" s="87">
        <v>676</v>
      </c>
      <c r="I70" s="13">
        <v>533.70000000000005</v>
      </c>
    </row>
    <row r="71" spans="1:9" ht="26.4">
      <c r="A71" s="10" t="s">
        <v>25</v>
      </c>
      <c r="B71" s="25" t="s">
        <v>6</v>
      </c>
      <c r="C71" s="25" t="s">
        <v>55</v>
      </c>
      <c r="D71" s="25" t="s">
        <v>59</v>
      </c>
      <c r="E71" s="25" t="s">
        <v>26</v>
      </c>
      <c r="F71" s="18"/>
      <c r="G71" s="18"/>
      <c r="H71" s="87">
        <v>0</v>
      </c>
      <c r="I71" s="13">
        <v>6</v>
      </c>
    </row>
    <row r="72" spans="1:9" ht="26.4" hidden="1">
      <c r="A72" s="8" t="s">
        <v>60</v>
      </c>
      <c r="B72" s="5" t="s">
        <v>6</v>
      </c>
      <c r="C72" s="5" t="s">
        <v>55</v>
      </c>
      <c r="D72" s="5" t="s">
        <v>61</v>
      </c>
      <c r="E72" s="5"/>
      <c r="F72" s="18">
        <f t="shared" ref="F72:I74" si="34">F73</f>
        <v>9</v>
      </c>
      <c r="G72" s="18">
        <f t="shared" si="34"/>
        <v>9</v>
      </c>
      <c r="H72" s="87">
        <f t="shared" si="34"/>
        <v>9</v>
      </c>
      <c r="I72" s="13">
        <f t="shared" si="34"/>
        <v>9</v>
      </c>
    </row>
    <row r="73" spans="1:9" ht="26.4" hidden="1">
      <c r="A73" s="8" t="s">
        <v>62</v>
      </c>
      <c r="B73" s="5" t="s">
        <v>6</v>
      </c>
      <c r="C73" s="5" t="s">
        <v>55</v>
      </c>
      <c r="D73" s="5" t="s">
        <v>63</v>
      </c>
      <c r="E73" s="5"/>
      <c r="F73" s="18">
        <f t="shared" si="34"/>
        <v>9</v>
      </c>
      <c r="G73" s="18">
        <f t="shared" si="34"/>
        <v>9</v>
      </c>
      <c r="H73" s="87">
        <f t="shared" si="34"/>
        <v>9</v>
      </c>
      <c r="I73" s="13">
        <f t="shared" si="34"/>
        <v>9</v>
      </c>
    </row>
    <row r="74" spans="1:9" ht="26.4" hidden="1">
      <c r="A74" s="8" t="s">
        <v>64</v>
      </c>
      <c r="B74" s="5" t="s">
        <v>6</v>
      </c>
      <c r="C74" s="5" t="s">
        <v>55</v>
      </c>
      <c r="D74" s="5" t="s">
        <v>65</v>
      </c>
      <c r="E74" s="5"/>
      <c r="F74" s="18">
        <f t="shared" si="34"/>
        <v>9</v>
      </c>
      <c r="G74" s="18">
        <f t="shared" si="34"/>
        <v>9</v>
      </c>
      <c r="H74" s="87">
        <f t="shared" si="34"/>
        <v>9</v>
      </c>
      <c r="I74" s="13">
        <f t="shared" si="34"/>
        <v>9</v>
      </c>
    </row>
    <row r="75" spans="1:9" ht="39.6" hidden="1">
      <c r="A75" s="8" t="s">
        <v>23</v>
      </c>
      <c r="B75" s="5" t="s">
        <v>6</v>
      </c>
      <c r="C75" s="5" t="s">
        <v>55</v>
      </c>
      <c r="D75" s="5" t="s">
        <v>65</v>
      </c>
      <c r="E75" s="5" t="s">
        <v>24</v>
      </c>
      <c r="F75" s="18">
        <v>9</v>
      </c>
      <c r="G75" s="18">
        <v>9</v>
      </c>
      <c r="H75" s="87">
        <v>9</v>
      </c>
      <c r="I75" s="13">
        <v>9</v>
      </c>
    </row>
    <row r="76" spans="1:9">
      <c r="A76" s="8" t="s">
        <v>48</v>
      </c>
      <c r="B76" s="5" t="s">
        <v>6</v>
      </c>
      <c r="C76" s="5" t="s">
        <v>55</v>
      </c>
      <c r="D76" s="5" t="s">
        <v>49</v>
      </c>
      <c r="E76" s="5"/>
      <c r="F76" s="18" t="e">
        <f>F77+#REF!</f>
        <v>#REF!</v>
      </c>
      <c r="G76" s="18" t="e">
        <f>G77+#REF!</f>
        <v>#REF!</v>
      </c>
      <c r="H76" s="87">
        <f>H77+H81+H79</f>
        <v>458.5</v>
      </c>
      <c r="I76" s="13">
        <f>I77+I81+I79</f>
        <v>557.5</v>
      </c>
    </row>
    <row r="77" spans="1:9" ht="52.8" hidden="1">
      <c r="A77" s="8" t="s">
        <v>66</v>
      </c>
      <c r="B77" s="5" t="s">
        <v>6</v>
      </c>
      <c r="C77" s="5" t="s">
        <v>55</v>
      </c>
      <c r="D77" s="5" t="s">
        <v>67</v>
      </c>
      <c r="E77" s="5"/>
      <c r="F77" s="18">
        <f t="shared" ref="F77:I77" si="35">F78</f>
        <v>9</v>
      </c>
      <c r="G77" s="18">
        <f t="shared" si="35"/>
        <v>9</v>
      </c>
      <c r="H77" s="87">
        <f t="shared" si="35"/>
        <v>36</v>
      </c>
      <c r="I77" s="13">
        <f t="shared" si="35"/>
        <v>36</v>
      </c>
    </row>
    <row r="78" spans="1:9" ht="39.6" hidden="1">
      <c r="A78" s="8" t="s">
        <v>23</v>
      </c>
      <c r="B78" s="5" t="s">
        <v>6</v>
      </c>
      <c r="C78" s="5" t="s">
        <v>55</v>
      </c>
      <c r="D78" s="5" t="s">
        <v>67</v>
      </c>
      <c r="E78" s="5" t="s">
        <v>24</v>
      </c>
      <c r="F78" s="18">
        <v>9</v>
      </c>
      <c r="G78" s="18">
        <v>9</v>
      </c>
      <c r="H78" s="87">
        <v>36</v>
      </c>
      <c r="I78" s="13">
        <v>36</v>
      </c>
    </row>
    <row r="79" spans="1:9" ht="16.2" customHeight="1">
      <c r="A79" s="10" t="s">
        <v>50</v>
      </c>
      <c r="B79" s="21" t="s">
        <v>6</v>
      </c>
      <c r="C79" s="21" t="s">
        <v>55</v>
      </c>
      <c r="D79" s="21" t="s">
        <v>51</v>
      </c>
      <c r="E79" s="21"/>
      <c r="F79" s="17">
        <v>0</v>
      </c>
      <c r="G79" s="17"/>
      <c r="H79" s="87">
        <f>H80</f>
        <v>58.5</v>
      </c>
      <c r="I79" s="13">
        <f>I80</f>
        <v>157.5</v>
      </c>
    </row>
    <row r="80" spans="1:9">
      <c r="A80" s="10" t="s">
        <v>246</v>
      </c>
      <c r="B80" s="21" t="s">
        <v>6</v>
      </c>
      <c r="C80" s="21" t="s">
        <v>55</v>
      </c>
      <c r="D80" s="21" t="s">
        <v>51</v>
      </c>
      <c r="E80" s="21" t="s">
        <v>247</v>
      </c>
      <c r="F80" s="19">
        <v>0</v>
      </c>
      <c r="G80" s="19"/>
      <c r="H80" s="89">
        <v>58.5</v>
      </c>
      <c r="I80" s="13">
        <v>157.5</v>
      </c>
    </row>
    <row r="81" spans="1:9" hidden="1">
      <c r="A81" s="8" t="s">
        <v>68</v>
      </c>
      <c r="B81" s="5" t="s">
        <v>6</v>
      </c>
      <c r="C81" s="5" t="s">
        <v>55</v>
      </c>
      <c r="D81" s="5" t="s">
        <v>69</v>
      </c>
      <c r="E81" s="5"/>
      <c r="F81" s="18">
        <f t="shared" ref="F81:I81" si="36">F82</f>
        <v>364</v>
      </c>
      <c r="G81" s="18">
        <f t="shared" si="36"/>
        <v>364</v>
      </c>
      <c r="H81" s="87">
        <f t="shared" si="36"/>
        <v>364</v>
      </c>
      <c r="I81" s="13">
        <f t="shared" si="36"/>
        <v>364</v>
      </c>
    </row>
    <row r="82" spans="1:9" ht="26.4" hidden="1">
      <c r="A82" s="8" t="s">
        <v>25</v>
      </c>
      <c r="B82" s="5" t="s">
        <v>6</v>
      </c>
      <c r="C82" s="5" t="s">
        <v>55</v>
      </c>
      <c r="D82" s="5" t="s">
        <v>69</v>
      </c>
      <c r="E82" s="5" t="s">
        <v>26</v>
      </c>
      <c r="F82" s="19">
        <v>364</v>
      </c>
      <c r="G82" s="19">
        <v>364</v>
      </c>
      <c r="H82" s="89">
        <v>364</v>
      </c>
      <c r="I82" s="13">
        <v>364</v>
      </c>
    </row>
    <row r="83" spans="1:9" ht="26.4">
      <c r="A83" s="8" t="s">
        <v>70</v>
      </c>
      <c r="B83" s="5" t="s">
        <v>6</v>
      </c>
      <c r="C83" s="5" t="s">
        <v>71</v>
      </c>
      <c r="D83" s="5"/>
      <c r="E83" s="5"/>
      <c r="F83" s="17">
        <f t="shared" ref="F83" si="37">F84+F93</f>
        <v>4692.2</v>
      </c>
      <c r="G83" s="17">
        <f t="shared" ref="G83:H83" si="38">G84+G93</f>
        <v>4692.2</v>
      </c>
      <c r="H83" s="86">
        <f t="shared" si="38"/>
        <v>4692.2</v>
      </c>
      <c r="I83" s="13">
        <f t="shared" ref="I83" si="39">I84+I93</f>
        <v>4541.3</v>
      </c>
    </row>
    <row r="84" spans="1:9" ht="39.6">
      <c r="A84" s="8" t="s">
        <v>72</v>
      </c>
      <c r="B84" s="5" t="s">
        <v>6</v>
      </c>
      <c r="C84" s="5" t="s">
        <v>73</v>
      </c>
      <c r="D84" s="5"/>
      <c r="E84" s="5"/>
      <c r="F84" s="23">
        <f t="shared" ref="F84:I84" si="40">F85</f>
        <v>4140.2</v>
      </c>
      <c r="G84" s="23">
        <f t="shared" si="40"/>
        <v>4140.2</v>
      </c>
      <c r="H84" s="87">
        <f t="shared" si="40"/>
        <v>4140.2</v>
      </c>
      <c r="I84" s="13">
        <f t="shared" si="40"/>
        <v>4041.1</v>
      </c>
    </row>
    <row r="85" spans="1:9">
      <c r="A85" s="8" t="s">
        <v>74</v>
      </c>
      <c r="B85" s="5" t="s">
        <v>6</v>
      </c>
      <c r="C85" s="5" t="s">
        <v>73</v>
      </c>
      <c r="D85" s="5" t="s">
        <v>75</v>
      </c>
      <c r="E85" s="5"/>
      <c r="F85" s="23">
        <f t="shared" ref="F85:I85" si="41">F86</f>
        <v>4140.2</v>
      </c>
      <c r="G85" s="23">
        <f t="shared" si="41"/>
        <v>4140.2</v>
      </c>
      <c r="H85" s="87">
        <f t="shared" si="41"/>
        <v>4140.2</v>
      </c>
      <c r="I85" s="13">
        <f t="shared" si="41"/>
        <v>4041.1</v>
      </c>
    </row>
    <row r="86" spans="1:9" ht="60" customHeight="1">
      <c r="A86" s="8" t="s">
        <v>76</v>
      </c>
      <c r="B86" s="5" t="s">
        <v>6</v>
      </c>
      <c r="C86" s="5" t="s">
        <v>73</v>
      </c>
      <c r="D86" s="5" t="s">
        <v>77</v>
      </c>
      <c r="E86" s="5"/>
      <c r="F86" s="23">
        <f t="shared" ref="F86" si="42">F87+F91</f>
        <v>4140.2</v>
      </c>
      <c r="G86" s="23">
        <f t="shared" ref="G86" si="43">G87+G91</f>
        <v>4140.2</v>
      </c>
      <c r="H86" s="87">
        <f>H87+H91+H89</f>
        <v>4140.2</v>
      </c>
      <c r="I86" s="13">
        <f>I87+I91+I89</f>
        <v>4041.1</v>
      </c>
    </row>
    <row r="87" spans="1:9" ht="26.4" hidden="1">
      <c r="A87" s="8" t="s">
        <v>78</v>
      </c>
      <c r="B87" s="5" t="s">
        <v>6</v>
      </c>
      <c r="C87" s="5" t="s">
        <v>73</v>
      </c>
      <c r="D87" s="5" t="s">
        <v>79</v>
      </c>
      <c r="E87" s="5"/>
      <c r="F87" s="18">
        <f t="shared" ref="F87:I87" si="44">F88</f>
        <v>100</v>
      </c>
      <c r="G87" s="18">
        <f t="shared" si="44"/>
        <v>100</v>
      </c>
      <c r="H87" s="87">
        <f t="shared" si="44"/>
        <v>100</v>
      </c>
      <c r="I87" s="13">
        <f t="shared" si="44"/>
        <v>100</v>
      </c>
    </row>
    <row r="88" spans="1:9" hidden="1">
      <c r="A88" s="8" t="s">
        <v>80</v>
      </c>
      <c r="B88" s="5" t="s">
        <v>6</v>
      </c>
      <c r="C88" s="5" t="s">
        <v>73</v>
      </c>
      <c r="D88" s="5" t="s">
        <v>79</v>
      </c>
      <c r="E88" s="5" t="s">
        <v>81</v>
      </c>
      <c r="F88" s="18">
        <v>100</v>
      </c>
      <c r="G88" s="18">
        <v>100</v>
      </c>
      <c r="H88" s="87">
        <v>100</v>
      </c>
      <c r="I88" s="13">
        <v>100</v>
      </c>
    </row>
    <row r="89" spans="1:9" ht="28.2" customHeight="1">
      <c r="A89" s="10" t="s">
        <v>616</v>
      </c>
      <c r="B89" s="25" t="s">
        <v>6</v>
      </c>
      <c r="C89" s="25" t="s">
        <v>73</v>
      </c>
      <c r="D89" s="25" t="s">
        <v>618</v>
      </c>
      <c r="E89" s="25"/>
      <c r="F89" s="18"/>
      <c r="G89" s="18"/>
      <c r="H89" s="87">
        <f t="shared" ref="F89:I91" si="45">SUM(H90)</f>
        <v>0</v>
      </c>
      <c r="I89" s="13">
        <f t="shared" si="45"/>
        <v>9</v>
      </c>
    </row>
    <row r="90" spans="1:9">
      <c r="A90" s="10" t="s">
        <v>80</v>
      </c>
      <c r="B90" s="25" t="s">
        <v>6</v>
      </c>
      <c r="C90" s="25" t="s">
        <v>73</v>
      </c>
      <c r="D90" s="25" t="s">
        <v>618</v>
      </c>
      <c r="E90" s="25" t="s">
        <v>81</v>
      </c>
      <c r="F90" s="18"/>
      <c r="G90" s="18"/>
      <c r="H90" s="87">
        <v>0</v>
      </c>
      <c r="I90" s="13">
        <v>9</v>
      </c>
    </row>
    <row r="91" spans="1:9" ht="26.4">
      <c r="A91" s="8" t="s">
        <v>82</v>
      </c>
      <c r="B91" s="5" t="s">
        <v>6</v>
      </c>
      <c r="C91" s="5" t="s">
        <v>73</v>
      </c>
      <c r="D91" s="5" t="s">
        <v>83</v>
      </c>
      <c r="E91" s="5"/>
      <c r="F91" s="23">
        <f t="shared" si="45"/>
        <v>4040.2</v>
      </c>
      <c r="G91" s="23">
        <f t="shared" si="45"/>
        <v>4040.2</v>
      </c>
      <c r="H91" s="87">
        <f t="shared" si="45"/>
        <v>4040.2</v>
      </c>
      <c r="I91" s="13">
        <f t="shared" si="45"/>
        <v>3932.1</v>
      </c>
    </row>
    <row r="92" spans="1:9">
      <c r="A92" s="8" t="s">
        <v>80</v>
      </c>
      <c r="B92" s="5" t="s">
        <v>6</v>
      </c>
      <c r="C92" s="5" t="s">
        <v>73</v>
      </c>
      <c r="D92" s="5" t="s">
        <v>83</v>
      </c>
      <c r="E92" s="5" t="s">
        <v>81</v>
      </c>
      <c r="F92" s="23">
        <v>4040.2</v>
      </c>
      <c r="G92" s="23">
        <v>4040.2</v>
      </c>
      <c r="H92" s="87">
        <v>4040.2</v>
      </c>
      <c r="I92" s="13">
        <v>3932.1</v>
      </c>
    </row>
    <row r="93" spans="1:9" ht="39.6">
      <c r="A93" s="8" t="s">
        <v>84</v>
      </c>
      <c r="B93" s="5" t="s">
        <v>6</v>
      </c>
      <c r="C93" s="5" t="s">
        <v>85</v>
      </c>
      <c r="D93" s="5"/>
      <c r="E93" s="5"/>
      <c r="F93" s="23">
        <f t="shared" ref="F93:I93" si="46">F94</f>
        <v>552</v>
      </c>
      <c r="G93" s="23">
        <f t="shared" si="46"/>
        <v>552</v>
      </c>
      <c r="H93" s="87">
        <f t="shared" si="46"/>
        <v>552</v>
      </c>
      <c r="I93" s="13">
        <f t="shared" si="46"/>
        <v>500.2</v>
      </c>
    </row>
    <row r="94" spans="1:9">
      <c r="A94" s="8" t="s">
        <v>74</v>
      </c>
      <c r="B94" s="5" t="s">
        <v>6</v>
      </c>
      <c r="C94" s="5" t="s">
        <v>85</v>
      </c>
      <c r="D94" s="5" t="s">
        <v>75</v>
      </c>
      <c r="E94" s="5"/>
      <c r="F94" s="23">
        <f>F95</f>
        <v>552</v>
      </c>
      <c r="G94" s="23">
        <f>G95</f>
        <v>552</v>
      </c>
      <c r="H94" s="87">
        <f>H95</f>
        <v>552</v>
      </c>
      <c r="I94" s="13">
        <f>I95</f>
        <v>500.2</v>
      </c>
    </row>
    <row r="95" spans="1:9" ht="26.4">
      <c r="A95" s="8" t="s">
        <v>86</v>
      </c>
      <c r="B95" s="5" t="s">
        <v>6</v>
      </c>
      <c r="C95" s="5" t="s">
        <v>85</v>
      </c>
      <c r="D95" s="5" t="s">
        <v>87</v>
      </c>
      <c r="E95" s="5"/>
      <c r="F95" s="23">
        <f t="shared" ref="F95" si="47">F96+F98</f>
        <v>552</v>
      </c>
      <c r="G95" s="23">
        <f t="shared" ref="G95" si="48">G96+G98</f>
        <v>552</v>
      </c>
      <c r="H95" s="87">
        <f>H96+H98</f>
        <v>552</v>
      </c>
      <c r="I95" s="13">
        <f>I96+I98</f>
        <v>500.2</v>
      </c>
    </row>
    <row r="96" spans="1:9" ht="26.4">
      <c r="A96" s="8" t="s">
        <v>88</v>
      </c>
      <c r="B96" s="5" t="s">
        <v>6</v>
      </c>
      <c r="C96" s="5" t="s">
        <v>85</v>
      </c>
      <c r="D96" s="5" t="s">
        <v>89</v>
      </c>
      <c r="E96" s="5"/>
      <c r="F96" s="18">
        <f t="shared" ref="F96:I96" si="49">F97</f>
        <v>20</v>
      </c>
      <c r="G96" s="18">
        <f t="shared" si="49"/>
        <v>20</v>
      </c>
      <c r="H96" s="87">
        <f t="shared" si="49"/>
        <v>20</v>
      </c>
      <c r="I96" s="13">
        <f t="shared" si="49"/>
        <v>8</v>
      </c>
    </row>
    <row r="97" spans="1:9" ht="39.6">
      <c r="A97" s="8" t="s">
        <v>23</v>
      </c>
      <c r="B97" s="5" t="s">
        <v>6</v>
      </c>
      <c r="C97" s="5" t="s">
        <v>85</v>
      </c>
      <c r="D97" s="5" t="s">
        <v>89</v>
      </c>
      <c r="E97" s="5" t="s">
        <v>24</v>
      </c>
      <c r="F97" s="18">
        <v>20</v>
      </c>
      <c r="G97" s="18">
        <v>20</v>
      </c>
      <c r="H97" s="87">
        <v>20</v>
      </c>
      <c r="I97" s="13">
        <v>8</v>
      </c>
    </row>
    <row r="98" spans="1:9" ht="26.4">
      <c r="A98" s="8" t="s">
        <v>90</v>
      </c>
      <c r="B98" s="5" t="s">
        <v>6</v>
      </c>
      <c r="C98" s="5" t="s">
        <v>85</v>
      </c>
      <c r="D98" s="5" t="s">
        <v>91</v>
      </c>
      <c r="E98" s="5"/>
      <c r="F98" s="23">
        <f t="shared" ref="F98:I98" si="50">F99</f>
        <v>532</v>
      </c>
      <c r="G98" s="23">
        <f t="shared" si="50"/>
        <v>532</v>
      </c>
      <c r="H98" s="87">
        <f t="shared" si="50"/>
        <v>532</v>
      </c>
      <c r="I98" s="13">
        <f t="shared" si="50"/>
        <v>492.2</v>
      </c>
    </row>
    <row r="99" spans="1:9">
      <c r="A99" s="8" t="s">
        <v>80</v>
      </c>
      <c r="B99" s="5" t="s">
        <v>6</v>
      </c>
      <c r="C99" s="5" t="s">
        <v>85</v>
      </c>
      <c r="D99" s="5" t="s">
        <v>91</v>
      </c>
      <c r="E99" s="5" t="s">
        <v>81</v>
      </c>
      <c r="F99" s="24">
        <v>532</v>
      </c>
      <c r="G99" s="24">
        <v>532</v>
      </c>
      <c r="H99" s="89">
        <v>532</v>
      </c>
      <c r="I99" s="13">
        <v>492.2</v>
      </c>
    </row>
    <row r="100" spans="1:9">
      <c r="A100" s="8" t="s">
        <v>92</v>
      </c>
      <c r="B100" s="5" t="s">
        <v>6</v>
      </c>
      <c r="C100" s="5" t="s">
        <v>93</v>
      </c>
      <c r="D100" s="5"/>
      <c r="E100" s="5"/>
      <c r="F100" s="17">
        <f t="shared" ref="F100:I102" si="51">F101</f>
        <v>70</v>
      </c>
      <c r="G100" s="17">
        <f t="shared" si="51"/>
        <v>70</v>
      </c>
      <c r="H100" s="86">
        <f t="shared" si="51"/>
        <v>70</v>
      </c>
      <c r="I100" s="13">
        <f t="shared" si="51"/>
        <v>9.3000000000000007</v>
      </c>
    </row>
    <row r="101" spans="1:9" ht="26.4">
      <c r="A101" s="8" t="s">
        <v>94</v>
      </c>
      <c r="B101" s="5" t="s">
        <v>6</v>
      </c>
      <c r="C101" s="5" t="s">
        <v>95</v>
      </c>
      <c r="D101" s="5"/>
      <c r="E101" s="5"/>
      <c r="F101" s="18">
        <f t="shared" si="51"/>
        <v>70</v>
      </c>
      <c r="G101" s="18">
        <f t="shared" si="51"/>
        <v>70</v>
      </c>
      <c r="H101" s="87">
        <f t="shared" si="51"/>
        <v>70</v>
      </c>
      <c r="I101" s="13">
        <f t="shared" si="51"/>
        <v>9.3000000000000007</v>
      </c>
    </row>
    <row r="102" spans="1:9" ht="26.4">
      <c r="A102" s="8" t="s">
        <v>96</v>
      </c>
      <c r="B102" s="5" t="s">
        <v>6</v>
      </c>
      <c r="C102" s="5" t="s">
        <v>95</v>
      </c>
      <c r="D102" s="5" t="s">
        <v>97</v>
      </c>
      <c r="E102" s="5"/>
      <c r="F102" s="18">
        <f t="shared" si="51"/>
        <v>70</v>
      </c>
      <c r="G102" s="18">
        <f t="shared" si="51"/>
        <v>70</v>
      </c>
      <c r="H102" s="87">
        <f t="shared" si="51"/>
        <v>70</v>
      </c>
      <c r="I102" s="13">
        <f t="shared" si="51"/>
        <v>9.3000000000000007</v>
      </c>
    </row>
    <row r="103" spans="1:9" ht="26.4">
      <c r="A103" s="8" t="s">
        <v>98</v>
      </c>
      <c r="B103" s="5" t="s">
        <v>6</v>
      </c>
      <c r="C103" s="5" t="s">
        <v>95</v>
      </c>
      <c r="D103" s="5" t="s">
        <v>99</v>
      </c>
      <c r="E103" s="5"/>
      <c r="F103" s="18">
        <f t="shared" ref="F103" si="52">F104+F106</f>
        <v>70</v>
      </c>
      <c r="G103" s="18">
        <f t="shared" ref="G103:H103" si="53">G104+G106</f>
        <v>70</v>
      </c>
      <c r="H103" s="87">
        <f t="shared" si="53"/>
        <v>70</v>
      </c>
      <c r="I103" s="13">
        <f t="shared" ref="I103" si="54">I104+I106</f>
        <v>9.3000000000000007</v>
      </c>
    </row>
    <row r="104" spans="1:9" ht="26.4">
      <c r="A104" s="8" t="s">
        <v>100</v>
      </c>
      <c r="B104" s="5" t="s">
        <v>6</v>
      </c>
      <c r="C104" s="5" t="s">
        <v>95</v>
      </c>
      <c r="D104" s="5" t="s">
        <v>101</v>
      </c>
      <c r="E104" s="5"/>
      <c r="F104" s="18">
        <f t="shared" ref="F104:I104" si="55">SUM(F105)</f>
        <v>10</v>
      </c>
      <c r="G104" s="18">
        <f t="shared" si="55"/>
        <v>10</v>
      </c>
      <c r="H104" s="87">
        <f t="shared" si="55"/>
        <v>10</v>
      </c>
      <c r="I104" s="13">
        <f t="shared" si="55"/>
        <v>0</v>
      </c>
    </row>
    <row r="105" spans="1:9" ht="66">
      <c r="A105" s="8" t="s">
        <v>102</v>
      </c>
      <c r="B105" s="5" t="s">
        <v>6</v>
      </c>
      <c r="C105" s="5" t="s">
        <v>95</v>
      </c>
      <c r="D105" s="5" t="s">
        <v>101</v>
      </c>
      <c r="E105" s="5" t="s">
        <v>103</v>
      </c>
      <c r="F105" s="18">
        <v>10</v>
      </c>
      <c r="G105" s="18">
        <v>10</v>
      </c>
      <c r="H105" s="87">
        <v>10</v>
      </c>
      <c r="I105" s="13">
        <v>0</v>
      </c>
    </row>
    <row r="106" spans="1:9" ht="66">
      <c r="A106" s="8" t="s">
        <v>104</v>
      </c>
      <c r="B106" s="5" t="s">
        <v>6</v>
      </c>
      <c r="C106" s="5" t="s">
        <v>95</v>
      </c>
      <c r="D106" s="5" t="s">
        <v>105</v>
      </c>
      <c r="E106" s="5"/>
      <c r="F106" s="18">
        <f t="shared" ref="F106:I106" si="56">SUM(F107)</f>
        <v>60</v>
      </c>
      <c r="G106" s="18">
        <f t="shared" si="56"/>
        <v>60</v>
      </c>
      <c r="H106" s="87">
        <f t="shared" si="56"/>
        <v>60</v>
      </c>
      <c r="I106" s="13">
        <f t="shared" si="56"/>
        <v>9.3000000000000007</v>
      </c>
    </row>
    <row r="107" spans="1:9" ht="39.6">
      <c r="A107" s="8" t="s">
        <v>23</v>
      </c>
      <c r="B107" s="5" t="s">
        <v>6</v>
      </c>
      <c r="C107" s="5" t="s">
        <v>95</v>
      </c>
      <c r="D107" s="5" t="s">
        <v>105</v>
      </c>
      <c r="E107" s="5" t="s">
        <v>24</v>
      </c>
      <c r="F107" s="19">
        <v>60</v>
      </c>
      <c r="G107" s="19">
        <v>60</v>
      </c>
      <c r="H107" s="89">
        <v>60</v>
      </c>
      <c r="I107" s="13">
        <v>9.3000000000000007</v>
      </c>
    </row>
    <row r="108" spans="1:9">
      <c r="A108" s="8" t="s">
        <v>106</v>
      </c>
      <c r="B108" s="5" t="s">
        <v>6</v>
      </c>
      <c r="C108" s="5" t="s">
        <v>107</v>
      </c>
      <c r="D108" s="5"/>
      <c r="E108" s="5"/>
      <c r="F108" s="15">
        <f t="shared" ref="F108" si="57">F109+F114+F132</f>
        <v>28753.7</v>
      </c>
      <c r="G108" s="15">
        <f t="shared" ref="G108" si="58">G109+G114+G132</f>
        <v>28678.7</v>
      </c>
      <c r="H108" s="85">
        <f>H109+H114+H132+H150</f>
        <v>27997.8</v>
      </c>
      <c r="I108" s="49">
        <f>I109+I114+I132+I150</f>
        <v>25421.5</v>
      </c>
    </row>
    <row r="109" spans="1:9">
      <c r="A109" s="8" t="s">
        <v>108</v>
      </c>
      <c r="B109" s="5" t="s">
        <v>6</v>
      </c>
      <c r="C109" s="5" t="s">
        <v>109</v>
      </c>
      <c r="D109" s="5"/>
      <c r="E109" s="5"/>
      <c r="F109" s="17">
        <f t="shared" ref="F109:I112" si="59">F110</f>
        <v>1772</v>
      </c>
      <c r="G109" s="17">
        <f t="shared" si="59"/>
        <v>1772</v>
      </c>
      <c r="H109" s="86">
        <f t="shared" si="59"/>
        <v>1772</v>
      </c>
      <c r="I109" s="13">
        <f t="shared" si="59"/>
        <v>1705.8</v>
      </c>
    </row>
    <row r="110" spans="1:9" ht="26.4">
      <c r="A110" s="8" t="s">
        <v>110</v>
      </c>
      <c r="B110" s="5" t="s">
        <v>6</v>
      </c>
      <c r="C110" s="5" t="s">
        <v>109</v>
      </c>
      <c r="D110" s="5" t="s">
        <v>111</v>
      </c>
      <c r="E110" s="5"/>
      <c r="F110" s="18">
        <f t="shared" si="59"/>
        <v>1772</v>
      </c>
      <c r="G110" s="18">
        <f t="shared" si="59"/>
        <v>1772</v>
      </c>
      <c r="H110" s="87">
        <f t="shared" si="59"/>
        <v>1772</v>
      </c>
      <c r="I110" s="13">
        <f t="shared" si="59"/>
        <v>1705.8</v>
      </c>
    </row>
    <row r="111" spans="1:9" ht="39.6">
      <c r="A111" s="8" t="s">
        <v>112</v>
      </c>
      <c r="B111" s="5" t="s">
        <v>6</v>
      </c>
      <c r="C111" s="5" t="s">
        <v>109</v>
      </c>
      <c r="D111" s="5" t="s">
        <v>113</v>
      </c>
      <c r="E111" s="5"/>
      <c r="F111" s="18">
        <f t="shared" si="59"/>
        <v>1772</v>
      </c>
      <c r="G111" s="18">
        <f t="shared" si="59"/>
        <v>1772</v>
      </c>
      <c r="H111" s="87">
        <f t="shared" si="59"/>
        <v>1772</v>
      </c>
      <c r="I111" s="13">
        <f t="shared" si="59"/>
        <v>1705.8</v>
      </c>
    </row>
    <row r="112" spans="1:9" ht="26.4">
      <c r="A112" s="8" t="s">
        <v>114</v>
      </c>
      <c r="B112" s="5" t="s">
        <v>6</v>
      </c>
      <c r="C112" s="5" t="s">
        <v>109</v>
      </c>
      <c r="D112" s="5" t="s">
        <v>115</v>
      </c>
      <c r="E112" s="5"/>
      <c r="F112" s="18">
        <f t="shared" si="59"/>
        <v>1772</v>
      </c>
      <c r="G112" s="18">
        <f t="shared" si="59"/>
        <v>1772</v>
      </c>
      <c r="H112" s="87">
        <f t="shared" si="59"/>
        <v>1772</v>
      </c>
      <c r="I112" s="13">
        <f t="shared" si="59"/>
        <v>1705.8</v>
      </c>
    </row>
    <row r="113" spans="1:9" ht="26.4">
      <c r="A113" s="8" t="s">
        <v>116</v>
      </c>
      <c r="B113" s="5" t="s">
        <v>6</v>
      </c>
      <c r="C113" s="5" t="s">
        <v>109</v>
      </c>
      <c r="D113" s="5" t="s">
        <v>115</v>
      </c>
      <c r="E113" s="5" t="s">
        <v>117</v>
      </c>
      <c r="F113" s="19">
        <v>1772</v>
      </c>
      <c r="G113" s="19">
        <v>1772</v>
      </c>
      <c r="H113" s="89">
        <v>1772</v>
      </c>
      <c r="I113" s="13">
        <v>1705.8</v>
      </c>
    </row>
    <row r="114" spans="1:9">
      <c r="A114" s="8" t="s">
        <v>118</v>
      </c>
      <c r="B114" s="5" t="s">
        <v>6</v>
      </c>
      <c r="C114" s="5" t="s">
        <v>119</v>
      </c>
      <c r="D114" s="5"/>
      <c r="E114" s="5"/>
      <c r="F114" s="15">
        <f t="shared" ref="F114" si="60">F115+F127</f>
        <v>2092</v>
      </c>
      <c r="G114" s="15">
        <f t="shared" ref="G114:I114" si="61">G115+G127</f>
        <v>2017</v>
      </c>
      <c r="H114" s="85">
        <f t="shared" si="61"/>
        <v>2107</v>
      </c>
      <c r="I114" s="49">
        <f t="shared" si="61"/>
        <v>2057.8000000000002</v>
      </c>
    </row>
    <row r="115" spans="1:9" ht="33" customHeight="1">
      <c r="A115" s="8" t="s">
        <v>110</v>
      </c>
      <c r="B115" s="5" t="s">
        <v>6</v>
      </c>
      <c r="C115" s="5" t="s">
        <v>119</v>
      </c>
      <c r="D115" s="5" t="s">
        <v>111</v>
      </c>
      <c r="E115" s="5"/>
      <c r="F115" s="17">
        <f t="shared" ref="F115" si="62">F116+F119</f>
        <v>1682</v>
      </c>
      <c r="G115" s="17">
        <f t="shared" ref="G115:H115" si="63">G116+G119</f>
        <v>1682</v>
      </c>
      <c r="H115" s="86">
        <f t="shared" si="63"/>
        <v>1682</v>
      </c>
      <c r="I115" s="13">
        <f t="shared" ref="I115" si="64">I116+I119</f>
        <v>1702.8</v>
      </c>
    </row>
    <row r="116" spans="1:9" ht="26.4">
      <c r="A116" s="8" t="s">
        <v>120</v>
      </c>
      <c r="B116" s="5" t="s">
        <v>6</v>
      </c>
      <c r="C116" s="5" t="s">
        <v>119</v>
      </c>
      <c r="D116" s="5" t="s">
        <v>121</v>
      </c>
      <c r="E116" s="5"/>
      <c r="F116" s="18">
        <f t="shared" ref="F116:I117" si="65">F117</f>
        <v>20</v>
      </c>
      <c r="G116" s="18">
        <f t="shared" si="65"/>
        <v>20</v>
      </c>
      <c r="H116" s="87">
        <f t="shared" si="65"/>
        <v>20</v>
      </c>
      <c r="I116" s="13">
        <f t="shared" si="65"/>
        <v>14</v>
      </c>
    </row>
    <row r="117" spans="1:9" ht="26.4">
      <c r="A117" s="8" t="s">
        <v>122</v>
      </c>
      <c r="B117" s="5" t="s">
        <v>6</v>
      </c>
      <c r="C117" s="5" t="s">
        <v>119</v>
      </c>
      <c r="D117" s="5" t="s">
        <v>123</v>
      </c>
      <c r="E117" s="5"/>
      <c r="F117" s="18">
        <f t="shared" si="65"/>
        <v>20</v>
      </c>
      <c r="G117" s="18">
        <f t="shared" si="65"/>
        <v>20</v>
      </c>
      <c r="H117" s="87">
        <f t="shared" si="65"/>
        <v>20</v>
      </c>
      <c r="I117" s="13">
        <f t="shared" si="65"/>
        <v>14</v>
      </c>
    </row>
    <row r="118" spans="1:9" ht="39.6">
      <c r="A118" s="8" t="s">
        <v>23</v>
      </c>
      <c r="B118" s="5" t="s">
        <v>6</v>
      </c>
      <c r="C118" s="5" t="s">
        <v>119</v>
      </c>
      <c r="D118" s="5" t="s">
        <v>123</v>
      </c>
      <c r="E118" s="5" t="s">
        <v>24</v>
      </c>
      <c r="F118" s="18">
        <v>20</v>
      </c>
      <c r="G118" s="18">
        <v>20</v>
      </c>
      <c r="H118" s="87">
        <v>20</v>
      </c>
      <c r="I118" s="13">
        <v>14</v>
      </c>
    </row>
    <row r="119" spans="1:9" ht="39.6">
      <c r="A119" s="8" t="s">
        <v>112</v>
      </c>
      <c r="B119" s="5" t="s">
        <v>6</v>
      </c>
      <c r="C119" s="5" t="s">
        <v>119</v>
      </c>
      <c r="D119" s="5" t="s">
        <v>113</v>
      </c>
      <c r="E119" s="5"/>
      <c r="F119" s="18">
        <f t="shared" ref="F119" si="66">F120+F122+F125</f>
        <v>1662</v>
      </c>
      <c r="G119" s="18">
        <f t="shared" ref="G119:H119" si="67">G120+G122+G125</f>
        <v>1662</v>
      </c>
      <c r="H119" s="87">
        <f t="shared" si="67"/>
        <v>1662</v>
      </c>
      <c r="I119" s="13">
        <f t="shared" ref="I119" si="68">I120+I122+I125</f>
        <v>1688.8</v>
      </c>
    </row>
    <row r="120" spans="1:9" ht="39.6">
      <c r="A120" s="8" t="s">
        <v>124</v>
      </c>
      <c r="B120" s="5" t="s">
        <v>6</v>
      </c>
      <c r="C120" s="5" t="s">
        <v>119</v>
      </c>
      <c r="D120" s="5" t="s">
        <v>125</v>
      </c>
      <c r="E120" s="5"/>
      <c r="F120" s="18">
        <f t="shared" ref="F120:I120" si="69">F121</f>
        <v>900</v>
      </c>
      <c r="G120" s="18">
        <f t="shared" si="69"/>
        <v>900</v>
      </c>
      <c r="H120" s="87">
        <f t="shared" si="69"/>
        <v>900</v>
      </c>
      <c r="I120" s="13">
        <f t="shared" si="69"/>
        <v>910.4</v>
      </c>
    </row>
    <row r="121" spans="1:9" ht="26.4">
      <c r="A121" s="8" t="s">
        <v>126</v>
      </c>
      <c r="B121" s="5" t="s">
        <v>6</v>
      </c>
      <c r="C121" s="5" t="s">
        <v>119</v>
      </c>
      <c r="D121" s="5" t="s">
        <v>125</v>
      </c>
      <c r="E121" s="5" t="s">
        <v>127</v>
      </c>
      <c r="F121" s="18">
        <v>900</v>
      </c>
      <c r="G121" s="18">
        <v>900</v>
      </c>
      <c r="H121" s="87">
        <v>900</v>
      </c>
      <c r="I121" s="13">
        <v>910.4</v>
      </c>
    </row>
    <row r="122" spans="1:9" hidden="1">
      <c r="A122" s="8" t="s">
        <v>128</v>
      </c>
      <c r="B122" s="5" t="s">
        <v>6</v>
      </c>
      <c r="C122" s="5" t="s">
        <v>119</v>
      </c>
      <c r="D122" s="5" t="s">
        <v>129</v>
      </c>
      <c r="E122" s="5"/>
      <c r="F122" s="18">
        <f t="shared" ref="F122:G122" si="70">F123</f>
        <v>89</v>
      </c>
      <c r="G122" s="18">
        <f t="shared" si="70"/>
        <v>89</v>
      </c>
      <c r="H122" s="87">
        <f>H123+H124</f>
        <v>89</v>
      </c>
      <c r="I122" s="13">
        <f>I123+I124</f>
        <v>89</v>
      </c>
    </row>
    <row r="123" spans="1:9" ht="31.8" hidden="1" customHeight="1">
      <c r="A123" s="8" t="s">
        <v>126</v>
      </c>
      <c r="B123" s="5" t="s">
        <v>6</v>
      </c>
      <c r="C123" s="5" t="s">
        <v>119</v>
      </c>
      <c r="D123" s="5" t="s">
        <v>129</v>
      </c>
      <c r="E123" s="5" t="s">
        <v>127</v>
      </c>
      <c r="F123" s="19">
        <v>89</v>
      </c>
      <c r="G123" s="19">
        <v>89</v>
      </c>
      <c r="H123" s="87">
        <v>87.5</v>
      </c>
      <c r="I123" s="13">
        <v>87.5</v>
      </c>
    </row>
    <row r="124" spans="1:9" ht="19.8" hidden="1" customHeight="1">
      <c r="A124" s="10" t="s">
        <v>25</v>
      </c>
      <c r="B124" s="25" t="s">
        <v>6</v>
      </c>
      <c r="C124" s="25" t="s">
        <v>119</v>
      </c>
      <c r="D124" s="25" t="s">
        <v>129</v>
      </c>
      <c r="E124" s="25" t="s">
        <v>26</v>
      </c>
      <c r="F124" s="41"/>
      <c r="G124" s="41"/>
      <c r="H124" s="89">
        <v>1.5</v>
      </c>
      <c r="I124" s="13">
        <v>1.5</v>
      </c>
    </row>
    <row r="125" spans="1:9" ht="39.6">
      <c r="A125" s="8" t="s">
        <v>130</v>
      </c>
      <c r="B125" s="5" t="s">
        <v>6</v>
      </c>
      <c r="C125" s="5" t="s">
        <v>119</v>
      </c>
      <c r="D125" s="5" t="s">
        <v>131</v>
      </c>
      <c r="E125" s="5"/>
      <c r="F125" s="15">
        <f t="shared" ref="F125:H125" si="71">F126</f>
        <v>673</v>
      </c>
      <c r="G125" s="15">
        <f t="shared" si="71"/>
        <v>673</v>
      </c>
      <c r="H125" s="85">
        <f t="shared" si="71"/>
        <v>673</v>
      </c>
      <c r="I125" s="49">
        <f>I126</f>
        <v>689.4</v>
      </c>
    </row>
    <row r="126" spans="1:9" ht="26.4">
      <c r="A126" s="8" t="s">
        <v>116</v>
      </c>
      <c r="B126" s="5" t="s">
        <v>6</v>
      </c>
      <c r="C126" s="5" t="s">
        <v>119</v>
      </c>
      <c r="D126" s="5" t="s">
        <v>131</v>
      </c>
      <c r="E126" s="5" t="s">
        <v>117</v>
      </c>
      <c r="F126" s="15">
        <v>673</v>
      </c>
      <c r="G126" s="15">
        <v>673</v>
      </c>
      <c r="H126" s="85">
        <v>673</v>
      </c>
      <c r="I126" s="49">
        <v>689.4</v>
      </c>
    </row>
    <row r="127" spans="1:9">
      <c r="A127" s="8" t="s">
        <v>48</v>
      </c>
      <c r="B127" s="5" t="s">
        <v>6</v>
      </c>
      <c r="C127" s="5" t="s">
        <v>119</v>
      </c>
      <c r="D127" s="5" t="s">
        <v>49</v>
      </c>
      <c r="E127" s="5"/>
      <c r="F127" s="15">
        <f t="shared" ref="F127" si="72">F128+F130</f>
        <v>410</v>
      </c>
      <c r="G127" s="15">
        <f t="shared" ref="G127:H127" si="73">G128+G130</f>
        <v>335</v>
      </c>
      <c r="H127" s="85">
        <f t="shared" si="73"/>
        <v>425</v>
      </c>
      <c r="I127" s="49">
        <f t="shared" ref="I127" si="74">I128+I130</f>
        <v>355</v>
      </c>
    </row>
    <row r="128" spans="1:9" ht="26.4" hidden="1">
      <c r="A128" s="10" t="s">
        <v>496</v>
      </c>
      <c r="B128" s="25" t="s">
        <v>6</v>
      </c>
      <c r="C128" s="25" t="s">
        <v>119</v>
      </c>
      <c r="D128" s="25" t="s">
        <v>497</v>
      </c>
      <c r="E128" s="25"/>
      <c r="F128" s="15">
        <f t="shared" ref="F128:I128" si="75">F129</f>
        <v>90</v>
      </c>
      <c r="G128" s="15">
        <f t="shared" si="75"/>
        <v>15</v>
      </c>
      <c r="H128" s="85">
        <f t="shared" si="75"/>
        <v>105</v>
      </c>
      <c r="I128" s="49">
        <f t="shared" si="75"/>
        <v>105</v>
      </c>
    </row>
    <row r="129" spans="1:9" ht="26.4" hidden="1">
      <c r="A129" s="10" t="s">
        <v>126</v>
      </c>
      <c r="B129" s="25" t="s">
        <v>6</v>
      </c>
      <c r="C129" s="25" t="s">
        <v>119</v>
      </c>
      <c r="D129" s="25" t="s">
        <v>497</v>
      </c>
      <c r="E129" s="25" t="s">
        <v>127</v>
      </c>
      <c r="F129" s="37">
        <v>90</v>
      </c>
      <c r="G129" s="15">
        <v>15</v>
      </c>
      <c r="H129" s="88">
        <v>105</v>
      </c>
      <c r="I129" s="49">
        <v>105</v>
      </c>
    </row>
    <row r="130" spans="1:9" ht="26.4">
      <c r="A130" s="8" t="s">
        <v>132</v>
      </c>
      <c r="B130" s="5" t="s">
        <v>6</v>
      </c>
      <c r="C130" s="5" t="s">
        <v>119</v>
      </c>
      <c r="D130" s="5" t="s">
        <v>133</v>
      </c>
      <c r="E130" s="5"/>
      <c r="F130" s="17">
        <f t="shared" ref="F130:I130" si="76">F131</f>
        <v>320</v>
      </c>
      <c r="G130" s="17">
        <f t="shared" si="76"/>
        <v>320</v>
      </c>
      <c r="H130" s="86">
        <f t="shared" si="76"/>
        <v>320</v>
      </c>
      <c r="I130" s="13">
        <f t="shared" si="76"/>
        <v>250</v>
      </c>
    </row>
    <row r="131" spans="1:9" ht="26.4">
      <c r="A131" s="8" t="s">
        <v>126</v>
      </c>
      <c r="B131" s="5" t="s">
        <v>6</v>
      </c>
      <c r="C131" s="5" t="s">
        <v>119</v>
      </c>
      <c r="D131" s="5" t="s">
        <v>133</v>
      </c>
      <c r="E131" s="5" t="s">
        <v>127</v>
      </c>
      <c r="F131" s="18">
        <v>320</v>
      </c>
      <c r="G131" s="18">
        <v>320</v>
      </c>
      <c r="H131" s="87">
        <v>320</v>
      </c>
      <c r="I131" s="13">
        <v>250</v>
      </c>
    </row>
    <row r="132" spans="1:9">
      <c r="A132" s="8" t="s">
        <v>134</v>
      </c>
      <c r="B132" s="5" t="s">
        <v>6</v>
      </c>
      <c r="C132" s="5" t="s">
        <v>135</v>
      </c>
      <c r="D132" s="5"/>
      <c r="E132" s="5"/>
      <c r="F132" s="18">
        <f t="shared" ref="F132" si="77">F133+F146</f>
        <v>24889.7</v>
      </c>
      <c r="G132" s="18">
        <f t="shared" ref="G132:H132" si="78">G133+G146</f>
        <v>24889.7</v>
      </c>
      <c r="H132" s="87">
        <f t="shared" si="78"/>
        <v>24118.799999999999</v>
      </c>
      <c r="I132" s="13">
        <f t="shared" ref="I132" si="79">I133+I146</f>
        <v>21457.9</v>
      </c>
    </row>
    <row r="133" spans="1:9" ht="26.4">
      <c r="A133" s="8" t="s">
        <v>110</v>
      </c>
      <c r="B133" s="5" t="s">
        <v>6</v>
      </c>
      <c r="C133" s="5" t="s">
        <v>135</v>
      </c>
      <c r="D133" s="5" t="s">
        <v>111</v>
      </c>
      <c r="E133" s="5"/>
      <c r="F133" s="18">
        <f t="shared" ref="F133:I133" si="80">F134</f>
        <v>24747.9</v>
      </c>
      <c r="G133" s="18">
        <f t="shared" si="80"/>
        <v>24747.9</v>
      </c>
      <c r="H133" s="87">
        <f t="shared" si="80"/>
        <v>23904.7</v>
      </c>
      <c r="I133" s="13">
        <f t="shared" si="80"/>
        <v>21192.5</v>
      </c>
    </row>
    <row r="134" spans="1:9" ht="26.4">
      <c r="A134" s="8" t="s">
        <v>120</v>
      </c>
      <c r="B134" s="5" t="s">
        <v>6</v>
      </c>
      <c r="C134" s="5" t="s">
        <v>135</v>
      </c>
      <c r="D134" s="5" t="s">
        <v>121</v>
      </c>
      <c r="E134" s="5"/>
      <c r="F134" s="18">
        <f t="shared" ref="F134" si="81">F135+F137+F140+F142+F144</f>
        <v>24747.9</v>
      </c>
      <c r="G134" s="18">
        <f t="shared" ref="G134:H134" si="82">G135+G137+G140+G142+G144</f>
        <v>24747.9</v>
      </c>
      <c r="H134" s="87">
        <f t="shared" si="82"/>
        <v>23904.7</v>
      </c>
      <c r="I134" s="13">
        <f t="shared" ref="I134" si="83">I135+I137+I140+I142+I144</f>
        <v>21192.5</v>
      </c>
    </row>
    <row r="135" spans="1:9" ht="26.4">
      <c r="A135" s="8" t="s">
        <v>136</v>
      </c>
      <c r="B135" s="5" t="s">
        <v>6</v>
      </c>
      <c r="C135" s="5" t="s">
        <v>135</v>
      </c>
      <c r="D135" s="5" t="s">
        <v>137</v>
      </c>
      <c r="E135" s="5"/>
      <c r="F135" s="18">
        <f t="shared" ref="F135:I135" si="84">F136</f>
        <v>5313.1</v>
      </c>
      <c r="G135" s="18">
        <f t="shared" si="84"/>
        <v>5313.1</v>
      </c>
      <c r="H135" s="87">
        <f t="shared" si="84"/>
        <v>5313.1</v>
      </c>
      <c r="I135" s="13">
        <f t="shared" si="84"/>
        <v>3543.1</v>
      </c>
    </row>
    <row r="136" spans="1:9" ht="26.4">
      <c r="A136" s="8" t="s">
        <v>126</v>
      </c>
      <c r="B136" s="5" t="s">
        <v>6</v>
      </c>
      <c r="C136" s="5" t="s">
        <v>135</v>
      </c>
      <c r="D136" s="5" t="s">
        <v>137</v>
      </c>
      <c r="E136" s="5" t="s">
        <v>127</v>
      </c>
      <c r="F136" s="18">
        <v>5313.1</v>
      </c>
      <c r="G136" s="18">
        <v>5313.1</v>
      </c>
      <c r="H136" s="87">
        <v>5313.1</v>
      </c>
      <c r="I136" s="13">
        <v>3543.1</v>
      </c>
    </row>
    <row r="137" spans="1:9" ht="39.6">
      <c r="A137" s="8" t="s">
        <v>138</v>
      </c>
      <c r="B137" s="5" t="s">
        <v>6</v>
      </c>
      <c r="C137" s="5" t="s">
        <v>135</v>
      </c>
      <c r="D137" s="5" t="s">
        <v>139</v>
      </c>
      <c r="E137" s="5"/>
      <c r="F137" s="18">
        <f t="shared" ref="F137" si="85">F138+F139</f>
        <v>2267.8000000000002</v>
      </c>
      <c r="G137" s="18">
        <f t="shared" ref="G137:I137" si="86">G138+G139</f>
        <v>2267.8000000000002</v>
      </c>
      <c r="H137" s="87">
        <f t="shared" si="86"/>
        <v>2267.8000000000002</v>
      </c>
      <c r="I137" s="13">
        <f t="shared" si="86"/>
        <v>2236.4</v>
      </c>
    </row>
    <row r="138" spans="1:9" ht="26.4">
      <c r="A138" s="8" t="s">
        <v>116</v>
      </c>
      <c r="B138" s="5" t="s">
        <v>6</v>
      </c>
      <c r="C138" s="5" t="s">
        <v>135</v>
      </c>
      <c r="D138" s="5" t="s">
        <v>139</v>
      </c>
      <c r="E138" s="5" t="s">
        <v>117</v>
      </c>
      <c r="F138" s="18">
        <v>1265.8</v>
      </c>
      <c r="G138" s="18">
        <v>1265.8</v>
      </c>
      <c r="H138" s="87">
        <v>1265.8</v>
      </c>
      <c r="I138" s="13">
        <v>1289.7</v>
      </c>
    </row>
    <row r="139" spans="1:9" ht="26.4">
      <c r="A139" s="8" t="s">
        <v>126</v>
      </c>
      <c r="B139" s="5" t="s">
        <v>6</v>
      </c>
      <c r="C139" s="5" t="s">
        <v>135</v>
      </c>
      <c r="D139" s="5" t="s">
        <v>139</v>
      </c>
      <c r="E139" s="5" t="s">
        <v>127</v>
      </c>
      <c r="F139" s="18">
        <v>1002</v>
      </c>
      <c r="G139" s="18">
        <v>1002</v>
      </c>
      <c r="H139" s="87">
        <v>1002</v>
      </c>
      <c r="I139" s="13">
        <v>946.7</v>
      </c>
    </row>
    <row r="140" spans="1:9" ht="39.6">
      <c r="A140" s="75" t="s">
        <v>465</v>
      </c>
      <c r="B140" s="5" t="s">
        <v>6</v>
      </c>
      <c r="C140" s="5" t="s">
        <v>135</v>
      </c>
      <c r="D140" s="5" t="s">
        <v>140</v>
      </c>
      <c r="E140" s="5"/>
      <c r="F140" s="18">
        <f t="shared" ref="F140:I140" si="87">F141</f>
        <v>777</v>
      </c>
      <c r="G140" s="18">
        <f t="shared" si="87"/>
        <v>777</v>
      </c>
      <c r="H140" s="87">
        <f t="shared" si="87"/>
        <v>777</v>
      </c>
      <c r="I140" s="13">
        <f t="shared" si="87"/>
        <v>366.2</v>
      </c>
    </row>
    <row r="141" spans="1:9" ht="26.4">
      <c r="A141" s="8" t="s">
        <v>116</v>
      </c>
      <c r="B141" s="5" t="s">
        <v>6</v>
      </c>
      <c r="C141" s="5" t="s">
        <v>135</v>
      </c>
      <c r="D141" s="5" t="s">
        <v>140</v>
      </c>
      <c r="E141" s="5" t="s">
        <v>117</v>
      </c>
      <c r="F141" s="18">
        <v>777</v>
      </c>
      <c r="G141" s="18">
        <v>777</v>
      </c>
      <c r="H141" s="87">
        <v>777</v>
      </c>
      <c r="I141" s="13">
        <v>366.2</v>
      </c>
    </row>
    <row r="142" spans="1:9" ht="39.6">
      <c r="A142" s="8" t="s">
        <v>141</v>
      </c>
      <c r="B142" s="5" t="s">
        <v>6</v>
      </c>
      <c r="C142" s="5" t="s">
        <v>135</v>
      </c>
      <c r="D142" s="5" t="s">
        <v>142</v>
      </c>
      <c r="E142" s="5"/>
      <c r="F142" s="18">
        <f t="shared" ref="F142:G142" si="88">F143</f>
        <v>16190</v>
      </c>
      <c r="G142" s="18">
        <f t="shared" si="88"/>
        <v>16190</v>
      </c>
      <c r="H142" s="87">
        <f>H143</f>
        <v>15306.8</v>
      </c>
      <c r="I142" s="13">
        <f>I143</f>
        <v>14806.8</v>
      </c>
    </row>
    <row r="143" spans="1:9" ht="26.4">
      <c r="A143" s="8" t="s">
        <v>116</v>
      </c>
      <c r="B143" s="5" t="s">
        <v>6</v>
      </c>
      <c r="C143" s="5" t="s">
        <v>135</v>
      </c>
      <c r="D143" s="5" t="s">
        <v>142</v>
      </c>
      <c r="E143" s="5" t="s">
        <v>117</v>
      </c>
      <c r="F143" s="18">
        <v>16190</v>
      </c>
      <c r="G143" s="18">
        <v>16190</v>
      </c>
      <c r="H143" s="87">
        <v>15306.8</v>
      </c>
      <c r="I143" s="13">
        <v>14806.8</v>
      </c>
    </row>
    <row r="144" spans="1:9" ht="30.6" hidden="1" customHeight="1">
      <c r="A144" s="8" t="s">
        <v>143</v>
      </c>
      <c r="B144" s="5" t="s">
        <v>6</v>
      </c>
      <c r="C144" s="5" t="s">
        <v>135</v>
      </c>
      <c r="D144" s="5" t="s">
        <v>144</v>
      </c>
      <c r="E144" s="5"/>
      <c r="F144" s="18">
        <f t="shared" ref="F144:I144" si="89">F145</f>
        <v>200</v>
      </c>
      <c r="G144" s="18">
        <f t="shared" si="89"/>
        <v>200</v>
      </c>
      <c r="H144" s="87">
        <f t="shared" si="89"/>
        <v>240</v>
      </c>
      <c r="I144" s="13">
        <f t="shared" si="89"/>
        <v>240</v>
      </c>
    </row>
    <row r="145" spans="1:9" ht="26.4" hidden="1">
      <c r="A145" s="8" t="s">
        <v>116</v>
      </c>
      <c r="B145" s="5" t="s">
        <v>6</v>
      </c>
      <c r="C145" s="5" t="s">
        <v>135</v>
      </c>
      <c r="D145" s="5" t="s">
        <v>144</v>
      </c>
      <c r="E145" s="5" t="s">
        <v>117</v>
      </c>
      <c r="F145" s="18">
        <v>200</v>
      </c>
      <c r="G145" s="18">
        <v>200</v>
      </c>
      <c r="H145" s="87">
        <v>240</v>
      </c>
      <c r="I145" s="13">
        <v>240</v>
      </c>
    </row>
    <row r="146" spans="1:9">
      <c r="A146" s="8" t="s">
        <v>11</v>
      </c>
      <c r="B146" s="5" t="s">
        <v>6</v>
      </c>
      <c r="C146" s="5" t="s">
        <v>135</v>
      </c>
      <c r="D146" s="5" t="s">
        <v>12</v>
      </c>
      <c r="E146" s="5"/>
      <c r="F146" s="18">
        <f t="shared" ref="F146:I148" si="90">F147</f>
        <v>141.80000000000001</v>
      </c>
      <c r="G146" s="18">
        <f t="shared" si="90"/>
        <v>141.80000000000001</v>
      </c>
      <c r="H146" s="87">
        <f t="shared" si="90"/>
        <v>214.1</v>
      </c>
      <c r="I146" s="13">
        <f t="shared" si="90"/>
        <v>265.39999999999998</v>
      </c>
    </row>
    <row r="147" spans="1:9" ht="26.4">
      <c r="A147" s="8" t="s">
        <v>13</v>
      </c>
      <c r="B147" s="5" t="s">
        <v>6</v>
      </c>
      <c r="C147" s="5" t="s">
        <v>135</v>
      </c>
      <c r="D147" s="5" t="s">
        <v>14</v>
      </c>
      <c r="E147" s="5"/>
      <c r="F147" s="18">
        <f t="shared" si="90"/>
        <v>141.80000000000001</v>
      </c>
      <c r="G147" s="18">
        <f t="shared" si="90"/>
        <v>141.80000000000001</v>
      </c>
      <c r="H147" s="87">
        <f t="shared" si="90"/>
        <v>214.1</v>
      </c>
      <c r="I147" s="13">
        <f t="shared" si="90"/>
        <v>265.39999999999998</v>
      </c>
    </row>
    <row r="148" spans="1:9" ht="105.6">
      <c r="A148" s="8" t="s">
        <v>568</v>
      </c>
      <c r="B148" s="5" t="s">
        <v>6</v>
      </c>
      <c r="C148" s="5" t="s">
        <v>135</v>
      </c>
      <c r="D148" s="5" t="s">
        <v>145</v>
      </c>
      <c r="E148" s="5"/>
      <c r="F148" s="18">
        <f t="shared" si="90"/>
        <v>141.80000000000001</v>
      </c>
      <c r="G148" s="18">
        <f t="shared" si="90"/>
        <v>141.80000000000001</v>
      </c>
      <c r="H148" s="87">
        <f>H149</f>
        <v>214.1</v>
      </c>
      <c r="I148" s="13">
        <f>I149</f>
        <v>265.39999999999998</v>
      </c>
    </row>
    <row r="149" spans="1:9" ht="39.6">
      <c r="A149" s="8" t="s">
        <v>23</v>
      </c>
      <c r="B149" s="5" t="s">
        <v>6</v>
      </c>
      <c r="C149" s="5" t="s">
        <v>135</v>
      </c>
      <c r="D149" s="5" t="s">
        <v>145</v>
      </c>
      <c r="E149" s="5" t="s">
        <v>24</v>
      </c>
      <c r="F149" s="18">
        <v>141.80000000000001</v>
      </c>
      <c r="G149" s="18">
        <v>141.80000000000001</v>
      </c>
      <c r="H149" s="87">
        <v>214.1</v>
      </c>
      <c r="I149" s="13">
        <v>265.39999999999998</v>
      </c>
    </row>
    <row r="150" spans="1:9" ht="26.4">
      <c r="A150" s="10" t="s">
        <v>336</v>
      </c>
      <c r="B150" s="25" t="s">
        <v>6</v>
      </c>
      <c r="C150" s="25" t="s">
        <v>337</v>
      </c>
      <c r="D150" s="25"/>
      <c r="E150" s="25"/>
      <c r="F150" s="18"/>
      <c r="G150" s="18"/>
      <c r="H150" s="87">
        <f t="shared" ref="H150:I153" si="91">H151</f>
        <v>0</v>
      </c>
      <c r="I150" s="13">
        <f t="shared" si="91"/>
        <v>200</v>
      </c>
    </row>
    <row r="151" spans="1:9" ht="26.4">
      <c r="A151" s="10" t="s">
        <v>110</v>
      </c>
      <c r="B151" s="25" t="s">
        <v>6</v>
      </c>
      <c r="C151" s="25" t="s">
        <v>337</v>
      </c>
      <c r="D151" s="25" t="s">
        <v>111</v>
      </c>
      <c r="E151" s="25"/>
      <c r="F151" s="18"/>
      <c r="G151" s="18"/>
      <c r="H151" s="87">
        <f t="shared" si="91"/>
        <v>0</v>
      </c>
      <c r="I151" s="13">
        <f t="shared" si="91"/>
        <v>200</v>
      </c>
    </row>
    <row r="152" spans="1:9" ht="39.6">
      <c r="A152" s="10" t="s">
        <v>112</v>
      </c>
      <c r="B152" s="25" t="s">
        <v>6</v>
      </c>
      <c r="C152" s="25" t="s">
        <v>337</v>
      </c>
      <c r="D152" s="25" t="s">
        <v>113</v>
      </c>
      <c r="E152" s="25"/>
      <c r="F152" s="18"/>
      <c r="G152" s="18"/>
      <c r="H152" s="87">
        <f t="shared" si="91"/>
        <v>0</v>
      </c>
      <c r="I152" s="13">
        <f t="shared" si="91"/>
        <v>200</v>
      </c>
    </row>
    <row r="153" spans="1:9" ht="26.4">
      <c r="A153" s="10" t="s">
        <v>484</v>
      </c>
      <c r="B153" s="25" t="s">
        <v>6</v>
      </c>
      <c r="C153" s="25" t="s">
        <v>337</v>
      </c>
      <c r="D153" s="25" t="s">
        <v>608</v>
      </c>
      <c r="E153" s="25"/>
      <c r="F153" s="18"/>
      <c r="G153" s="18"/>
      <c r="H153" s="87">
        <f t="shared" si="91"/>
        <v>0</v>
      </c>
      <c r="I153" s="13">
        <f t="shared" si="91"/>
        <v>200</v>
      </c>
    </row>
    <row r="154" spans="1:9" ht="52.8">
      <c r="A154" s="10" t="s">
        <v>344</v>
      </c>
      <c r="B154" s="25" t="s">
        <v>6</v>
      </c>
      <c r="C154" s="25" t="s">
        <v>337</v>
      </c>
      <c r="D154" s="25" t="s">
        <v>608</v>
      </c>
      <c r="E154" s="25" t="s">
        <v>345</v>
      </c>
      <c r="F154" s="18"/>
      <c r="G154" s="18"/>
      <c r="H154" s="87">
        <v>0</v>
      </c>
      <c r="I154" s="13">
        <v>200</v>
      </c>
    </row>
    <row r="155" spans="1:9">
      <c r="A155" s="73" t="s">
        <v>146</v>
      </c>
      <c r="B155" s="7" t="s">
        <v>147</v>
      </c>
      <c r="C155" s="7"/>
      <c r="D155" s="7"/>
      <c r="E155" s="7"/>
      <c r="F155" s="26">
        <f t="shared" ref="F155:I155" si="92">SUM(F156)</f>
        <v>7270.4000000000005</v>
      </c>
      <c r="G155" s="26">
        <f t="shared" si="92"/>
        <v>7270.4000000000005</v>
      </c>
      <c r="H155" s="92">
        <f t="shared" si="92"/>
        <v>7535.6</v>
      </c>
      <c r="I155" s="114">
        <f t="shared" si="92"/>
        <v>7474.3</v>
      </c>
    </row>
    <row r="156" spans="1:9">
      <c r="A156" s="8" t="s">
        <v>7</v>
      </c>
      <c r="B156" s="5" t="s">
        <v>147</v>
      </c>
      <c r="C156" s="5" t="s">
        <v>8</v>
      </c>
      <c r="D156" s="5"/>
      <c r="E156" s="5"/>
      <c r="F156" s="18">
        <f t="shared" ref="F156" si="93">SUM(F157,F171,F175)</f>
        <v>7270.4000000000005</v>
      </c>
      <c r="G156" s="18">
        <f t="shared" ref="G156:H156" si="94">SUM(G157,G171,G175)</f>
        <v>7270.4000000000005</v>
      </c>
      <c r="H156" s="87">
        <f t="shared" si="94"/>
        <v>7535.6</v>
      </c>
      <c r="I156" s="13">
        <f t="shared" ref="I156" si="95">SUM(I157,I171,I175)</f>
        <v>7474.3</v>
      </c>
    </row>
    <row r="157" spans="1:9" ht="52.8">
      <c r="A157" s="8" t="s">
        <v>148</v>
      </c>
      <c r="B157" s="5" t="s">
        <v>147</v>
      </c>
      <c r="C157" s="5" t="s">
        <v>149</v>
      </c>
      <c r="D157" s="5"/>
      <c r="E157" s="5"/>
      <c r="F157" s="18">
        <f t="shared" ref="F157" si="96">SUM(F158+F162)</f>
        <v>6945.6</v>
      </c>
      <c r="G157" s="18">
        <f t="shared" ref="G157:H157" si="97">SUM(G158+G162)</f>
        <v>6945.6</v>
      </c>
      <c r="H157" s="87">
        <f t="shared" si="97"/>
        <v>7210.8</v>
      </c>
      <c r="I157" s="13">
        <f t="shared" ref="I157" si="98">SUM(I158+I162)</f>
        <v>7403.1</v>
      </c>
    </row>
    <row r="158" spans="1:9" ht="26.4" hidden="1">
      <c r="A158" s="8" t="s">
        <v>60</v>
      </c>
      <c r="B158" s="5" t="s">
        <v>147</v>
      </c>
      <c r="C158" s="5" t="s">
        <v>149</v>
      </c>
      <c r="D158" s="5" t="s">
        <v>61</v>
      </c>
      <c r="E158" s="5"/>
      <c r="F158" s="18">
        <f t="shared" ref="F158:I160" si="99">SUM(F159)</f>
        <v>3</v>
      </c>
      <c r="G158" s="18">
        <f t="shared" si="99"/>
        <v>3</v>
      </c>
      <c r="H158" s="87">
        <f t="shared" si="99"/>
        <v>3</v>
      </c>
      <c r="I158" s="13">
        <f t="shared" si="99"/>
        <v>3</v>
      </c>
    </row>
    <row r="159" spans="1:9" ht="26.4" hidden="1">
      <c r="A159" s="8" t="s">
        <v>62</v>
      </c>
      <c r="B159" s="5" t="s">
        <v>147</v>
      </c>
      <c r="C159" s="5" t="s">
        <v>149</v>
      </c>
      <c r="D159" s="5" t="s">
        <v>63</v>
      </c>
      <c r="E159" s="5"/>
      <c r="F159" s="18">
        <f t="shared" si="99"/>
        <v>3</v>
      </c>
      <c r="G159" s="18">
        <f t="shared" si="99"/>
        <v>3</v>
      </c>
      <c r="H159" s="87">
        <f t="shared" si="99"/>
        <v>3</v>
      </c>
      <c r="I159" s="13">
        <f t="shared" si="99"/>
        <v>3</v>
      </c>
    </row>
    <row r="160" spans="1:9" ht="26.4" hidden="1">
      <c r="A160" s="8" t="s">
        <v>64</v>
      </c>
      <c r="B160" s="5" t="s">
        <v>147</v>
      </c>
      <c r="C160" s="5" t="s">
        <v>149</v>
      </c>
      <c r="D160" s="5" t="s">
        <v>65</v>
      </c>
      <c r="E160" s="5"/>
      <c r="F160" s="18">
        <f t="shared" si="99"/>
        <v>3</v>
      </c>
      <c r="G160" s="18">
        <f t="shared" si="99"/>
        <v>3</v>
      </c>
      <c r="H160" s="87">
        <f t="shared" si="99"/>
        <v>3</v>
      </c>
      <c r="I160" s="13">
        <f t="shared" si="99"/>
        <v>3</v>
      </c>
    </row>
    <row r="161" spans="1:9" ht="39.6" hidden="1">
      <c r="A161" s="8" t="s">
        <v>23</v>
      </c>
      <c r="B161" s="5" t="s">
        <v>147</v>
      </c>
      <c r="C161" s="5" t="s">
        <v>149</v>
      </c>
      <c r="D161" s="5" t="s">
        <v>65</v>
      </c>
      <c r="E161" s="5" t="s">
        <v>24</v>
      </c>
      <c r="F161" s="18">
        <v>3</v>
      </c>
      <c r="G161" s="18">
        <v>3</v>
      </c>
      <c r="H161" s="87">
        <v>3</v>
      </c>
      <c r="I161" s="13">
        <v>3</v>
      </c>
    </row>
    <row r="162" spans="1:9">
      <c r="A162" s="8" t="s">
        <v>48</v>
      </c>
      <c r="B162" s="5" t="s">
        <v>147</v>
      </c>
      <c r="C162" s="5" t="s">
        <v>149</v>
      </c>
      <c r="D162" s="5" t="s">
        <v>49</v>
      </c>
      <c r="E162" s="5"/>
      <c r="F162" s="18">
        <f t="shared" ref="F162" si="100">SUM(F163, F167, F169)</f>
        <v>6942.6</v>
      </c>
      <c r="G162" s="18">
        <f t="shared" ref="G162:H162" si="101">SUM(G163, G167, G169)</f>
        <v>6942.6</v>
      </c>
      <c r="H162" s="87">
        <f t="shared" si="101"/>
        <v>7207.8</v>
      </c>
      <c r="I162" s="13">
        <f t="shared" ref="I162" si="102">SUM(I163, I167, I169)</f>
        <v>7400.1</v>
      </c>
    </row>
    <row r="163" spans="1:9">
      <c r="A163" s="8" t="s">
        <v>21</v>
      </c>
      <c r="B163" s="5" t="s">
        <v>147</v>
      </c>
      <c r="C163" s="5" t="s">
        <v>149</v>
      </c>
      <c r="D163" s="5" t="s">
        <v>150</v>
      </c>
      <c r="E163" s="5"/>
      <c r="F163" s="18">
        <f t="shared" ref="F163" si="103">SUM(F164:F166)</f>
        <v>4909.5</v>
      </c>
      <c r="G163" s="18">
        <f t="shared" ref="G163:H163" si="104">SUM(G164:G166)</f>
        <v>4909.6000000000004</v>
      </c>
      <c r="H163" s="87">
        <f t="shared" si="104"/>
        <v>5171.9000000000005</v>
      </c>
      <c r="I163" s="13">
        <f t="shared" ref="I163" si="105">SUM(I164:I166)</f>
        <v>5340.1</v>
      </c>
    </row>
    <row r="164" spans="1:9" ht="26.4">
      <c r="A164" s="8" t="s">
        <v>17</v>
      </c>
      <c r="B164" s="5" t="s">
        <v>147</v>
      </c>
      <c r="C164" s="5" t="s">
        <v>149</v>
      </c>
      <c r="D164" s="5" t="s">
        <v>150</v>
      </c>
      <c r="E164" s="5" t="s">
        <v>18</v>
      </c>
      <c r="F164" s="18">
        <v>4467.6000000000004</v>
      </c>
      <c r="G164" s="18">
        <v>4467.6000000000004</v>
      </c>
      <c r="H164" s="87">
        <v>4732.8</v>
      </c>
      <c r="I164" s="13">
        <v>4919.8999999999996</v>
      </c>
    </row>
    <row r="165" spans="1:9" ht="39.6">
      <c r="A165" s="8" t="s">
        <v>23</v>
      </c>
      <c r="B165" s="5" t="s">
        <v>147</v>
      </c>
      <c r="C165" s="5" t="s">
        <v>149</v>
      </c>
      <c r="D165" s="5" t="s">
        <v>150</v>
      </c>
      <c r="E165" s="5" t="s">
        <v>24</v>
      </c>
      <c r="F165" s="18">
        <v>430</v>
      </c>
      <c r="G165" s="18">
        <v>430</v>
      </c>
      <c r="H165" s="87">
        <v>430</v>
      </c>
      <c r="I165" s="13">
        <v>411.1</v>
      </c>
    </row>
    <row r="166" spans="1:9" ht="26.4" hidden="1">
      <c r="A166" s="8" t="s">
        <v>25</v>
      </c>
      <c r="B166" s="5" t="s">
        <v>147</v>
      </c>
      <c r="C166" s="5" t="s">
        <v>149</v>
      </c>
      <c r="D166" s="5" t="s">
        <v>150</v>
      </c>
      <c r="E166" s="5" t="s">
        <v>26</v>
      </c>
      <c r="F166" s="38">
        <v>11.9</v>
      </c>
      <c r="G166" s="18">
        <v>12</v>
      </c>
      <c r="H166" s="93">
        <v>9.1</v>
      </c>
      <c r="I166" s="115">
        <v>9.1</v>
      </c>
    </row>
    <row r="167" spans="1:9" ht="26.4">
      <c r="A167" s="8" t="s">
        <v>151</v>
      </c>
      <c r="B167" s="5" t="s">
        <v>147</v>
      </c>
      <c r="C167" s="5" t="s">
        <v>149</v>
      </c>
      <c r="D167" s="5" t="s">
        <v>152</v>
      </c>
      <c r="E167" s="5"/>
      <c r="F167" s="18">
        <f t="shared" ref="F167:I167" si="106">F168</f>
        <v>2033</v>
      </c>
      <c r="G167" s="18">
        <f t="shared" si="106"/>
        <v>2033</v>
      </c>
      <c r="H167" s="87">
        <f t="shared" si="106"/>
        <v>2033</v>
      </c>
      <c r="I167" s="13">
        <f t="shared" si="106"/>
        <v>2057</v>
      </c>
    </row>
    <row r="168" spans="1:9" ht="26.4">
      <c r="A168" s="8" t="s">
        <v>17</v>
      </c>
      <c r="B168" s="5" t="s">
        <v>147</v>
      </c>
      <c r="C168" s="5" t="s">
        <v>149</v>
      </c>
      <c r="D168" s="5" t="s">
        <v>152</v>
      </c>
      <c r="E168" s="5" t="s">
        <v>18</v>
      </c>
      <c r="F168" s="37">
        <v>2033</v>
      </c>
      <c r="G168" s="18">
        <v>2033</v>
      </c>
      <c r="H168" s="88">
        <v>2033</v>
      </c>
      <c r="I168" s="49">
        <v>2057</v>
      </c>
    </row>
    <row r="169" spans="1:9" ht="31.8" customHeight="1">
      <c r="A169" s="10" t="s">
        <v>525</v>
      </c>
      <c r="B169" s="21" t="s">
        <v>147</v>
      </c>
      <c r="C169" s="21" t="s">
        <v>149</v>
      </c>
      <c r="D169" s="21" t="s">
        <v>526</v>
      </c>
      <c r="E169" s="21"/>
      <c r="F169" s="18">
        <f t="shared" ref="F169:I169" si="107">F170</f>
        <v>0.1</v>
      </c>
      <c r="G169" s="18">
        <f t="shared" si="107"/>
        <v>0</v>
      </c>
      <c r="H169" s="87">
        <f t="shared" si="107"/>
        <v>2.9</v>
      </c>
      <c r="I169" s="13">
        <f t="shared" si="107"/>
        <v>3</v>
      </c>
    </row>
    <row r="170" spans="1:9" ht="18.600000000000001" customHeight="1">
      <c r="A170" s="10" t="s">
        <v>25</v>
      </c>
      <c r="B170" s="21" t="s">
        <v>147</v>
      </c>
      <c r="C170" s="21" t="s">
        <v>149</v>
      </c>
      <c r="D170" s="21" t="s">
        <v>526</v>
      </c>
      <c r="E170" s="21" t="s">
        <v>26</v>
      </c>
      <c r="F170" s="39">
        <v>0.1</v>
      </c>
      <c r="G170" s="18"/>
      <c r="H170" s="94">
        <v>2.9</v>
      </c>
      <c r="I170" s="49">
        <v>3</v>
      </c>
    </row>
    <row r="171" spans="1:9" ht="30.6" customHeight="1">
      <c r="A171" s="8" t="s">
        <v>153</v>
      </c>
      <c r="B171" s="5" t="s">
        <v>147</v>
      </c>
      <c r="C171" s="5" t="s">
        <v>154</v>
      </c>
      <c r="D171" s="5"/>
      <c r="E171" s="5"/>
      <c r="F171" s="18">
        <f>SUM(F172)</f>
        <v>250</v>
      </c>
      <c r="G171" s="18">
        <f t="shared" ref="G171:G173" si="108">SUM(G172)</f>
        <v>250</v>
      </c>
      <c r="H171" s="87">
        <f>SUM(H172)</f>
        <v>250</v>
      </c>
      <c r="I171" s="13">
        <f>SUM(I172)</f>
        <v>0</v>
      </c>
    </row>
    <row r="172" spans="1:9" ht="19.2" customHeight="1">
      <c r="A172" s="8" t="s">
        <v>48</v>
      </c>
      <c r="B172" s="5" t="s">
        <v>147</v>
      </c>
      <c r="C172" s="5" t="s">
        <v>154</v>
      </c>
      <c r="D172" s="5" t="s">
        <v>49</v>
      </c>
      <c r="E172" s="5"/>
      <c r="F172" s="18">
        <f t="shared" ref="F172:I173" si="109">SUM(F173)</f>
        <v>250</v>
      </c>
      <c r="G172" s="18">
        <f t="shared" si="108"/>
        <v>250</v>
      </c>
      <c r="H172" s="87">
        <f t="shared" si="109"/>
        <v>250</v>
      </c>
      <c r="I172" s="13">
        <f t="shared" si="109"/>
        <v>0</v>
      </c>
    </row>
    <row r="173" spans="1:9">
      <c r="A173" s="8" t="s">
        <v>155</v>
      </c>
      <c r="B173" s="5" t="s">
        <v>147</v>
      </c>
      <c r="C173" s="5" t="s">
        <v>154</v>
      </c>
      <c r="D173" s="5" t="s">
        <v>156</v>
      </c>
      <c r="E173" s="5"/>
      <c r="F173" s="18">
        <f t="shared" si="109"/>
        <v>250</v>
      </c>
      <c r="G173" s="18">
        <f t="shared" si="108"/>
        <v>250</v>
      </c>
      <c r="H173" s="87">
        <f t="shared" si="109"/>
        <v>250</v>
      </c>
      <c r="I173" s="13">
        <f t="shared" si="109"/>
        <v>0</v>
      </c>
    </row>
    <row r="174" spans="1:9" ht="39.6">
      <c r="A174" s="8" t="s">
        <v>23</v>
      </c>
      <c r="B174" s="5" t="s">
        <v>147</v>
      </c>
      <c r="C174" s="5" t="s">
        <v>154</v>
      </c>
      <c r="D174" s="5" t="s">
        <v>156</v>
      </c>
      <c r="E174" s="5" t="s">
        <v>24</v>
      </c>
      <c r="F174" s="18">
        <v>250</v>
      </c>
      <c r="G174" s="18">
        <v>250</v>
      </c>
      <c r="H174" s="87">
        <v>250</v>
      </c>
      <c r="I174" s="13">
        <v>0</v>
      </c>
    </row>
    <row r="175" spans="1:9">
      <c r="A175" s="8" t="s">
        <v>54</v>
      </c>
      <c r="B175" s="5" t="s">
        <v>147</v>
      </c>
      <c r="C175" s="5" t="s">
        <v>55</v>
      </c>
      <c r="D175" s="5"/>
      <c r="E175" s="5"/>
      <c r="F175" s="18">
        <f t="shared" ref="F175:I175" si="110">SUM(F176)</f>
        <v>74.8</v>
      </c>
      <c r="G175" s="18">
        <f t="shared" si="110"/>
        <v>74.8</v>
      </c>
      <c r="H175" s="87">
        <f t="shared" si="110"/>
        <v>74.8</v>
      </c>
      <c r="I175" s="13">
        <f t="shared" si="110"/>
        <v>71.2</v>
      </c>
    </row>
    <row r="176" spans="1:9" ht="19.8" customHeight="1">
      <c r="A176" s="8" t="s">
        <v>48</v>
      </c>
      <c r="B176" s="5" t="s">
        <v>147</v>
      </c>
      <c r="C176" s="5" t="s">
        <v>55</v>
      </c>
      <c r="D176" s="5" t="s">
        <v>49</v>
      </c>
      <c r="E176" s="5"/>
      <c r="F176" s="18">
        <f t="shared" ref="F176" si="111">SUM(F177+F179)</f>
        <v>74.8</v>
      </c>
      <c r="G176" s="18">
        <f t="shared" ref="G176:H176" si="112">SUM(G177+G179)</f>
        <v>74.8</v>
      </c>
      <c r="H176" s="87">
        <f t="shared" si="112"/>
        <v>74.8</v>
      </c>
      <c r="I176" s="13">
        <f t="shared" ref="I176" si="113">SUM(I177+I179)</f>
        <v>71.2</v>
      </c>
    </row>
    <row r="177" spans="1:9">
      <c r="A177" s="8" t="s">
        <v>56</v>
      </c>
      <c r="B177" s="5" t="s">
        <v>147</v>
      </c>
      <c r="C177" s="5" t="s">
        <v>55</v>
      </c>
      <c r="D177" s="5" t="s">
        <v>157</v>
      </c>
      <c r="E177" s="5"/>
      <c r="F177" s="18">
        <f t="shared" ref="F177:I177" si="114">SUM(F178)</f>
        <v>21.8</v>
      </c>
      <c r="G177" s="18">
        <f t="shared" si="114"/>
        <v>21.8</v>
      </c>
      <c r="H177" s="87">
        <f t="shared" si="114"/>
        <v>21.8</v>
      </c>
      <c r="I177" s="13">
        <f t="shared" si="114"/>
        <v>31.2</v>
      </c>
    </row>
    <row r="178" spans="1:9" ht="39.6">
      <c r="A178" s="8" t="s">
        <v>23</v>
      </c>
      <c r="B178" s="5" t="s">
        <v>147</v>
      </c>
      <c r="C178" s="5" t="s">
        <v>55</v>
      </c>
      <c r="D178" s="5" t="s">
        <v>157</v>
      </c>
      <c r="E178" s="5" t="s">
        <v>24</v>
      </c>
      <c r="F178" s="18">
        <v>21.8</v>
      </c>
      <c r="G178" s="18">
        <v>21.8</v>
      </c>
      <c r="H178" s="87">
        <v>21.8</v>
      </c>
      <c r="I178" s="13">
        <v>31.2</v>
      </c>
    </row>
    <row r="179" spans="1:9">
      <c r="A179" s="8" t="s">
        <v>68</v>
      </c>
      <c r="B179" s="5" t="s">
        <v>147</v>
      </c>
      <c r="C179" s="5" t="s">
        <v>55</v>
      </c>
      <c r="D179" s="5" t="s">
        <v>69</v>
      </c>
      <c r="E179" s="5"/>
      <c r="F179" s="18">
        <f t="shared" ref="F179:I179" si="115">SUM(F180)</f>
        <v>53</v>
      </c>
      <c r="G179" s="18">
        <f t="shared" si="115"/>
        <v>53</v>
      </c>
      <c r="H179" s="87">
        <f t="shared" si="115"/>
        <v>53</v>
      </c>
      <c r="I179" s="13">
        <f t="shared" si="115"/>
        <v>40</v>
      </c>
    </row>
    <row r="180" spans="1:9" ht="39.6">
      <c r="A180" s="8" t="s">
        <v>23</v>
      </c>
      <c r="B180" s="5" t="s">
        <v>147</v>
      </c>
      <c r="C180" s="5" t="s">
        <v>55</v>
      </c>
      <c r="D180" s="5" t="s">
        <v>69</v>
      </c>
      <c r="E180" s="5" t="s">
        <v>24</v>
      </c>
      <c r="F180" s="18">
        <v>53</v>
      </c>
      <c r="G180" s="18">
        <v>53</v>
      </c>
      <c r="H180" s="87">
        <v>53</v>
      </c>
      <c r="I180" s="13">
        <v>40</v>
      </c>
    </row>
    <row r="181" spans="1:9" ht="39.6">
      <c r="A181" s="35" t="s">
        <v>158</v>
      </c>
      <c r="B181" s="57" t="s">
        <v>159</v>
      </c>
      <c r="C181" s="57"/>
      <c r="D181" s="57"/>
      <c r="E181" s="57"/>
      <c r="F181" s="55">
        <f>F182+F189+F220+F336+F344</f>
        <v>118198.81269999999</v>
      </c>
      <c r="G181" s="55">
        <f>G182+G189+G220+G336+G344</f>
        <v>108134.21969999999</v>
      </c>
      <c r="H181" s="95">
        <f>H182+H189+H220+H336+H344</f>
        <v>120536.52270000002</v>
      </c>
      <c r="I181" s="116">
        <f>I182+I189+I220+I336+I344</f>
        <v>140192.70000000001</v>
      </c>
    </row>
    <row r="182" spans="1:9" hidden="1">
      <c r="A182" s="10" t="s">
        <v>7</v>
      </c>
      <c r="B182" s="58" t="s">
        <v>159</v>
      </c>
      <c r="C182" s="58" t="s">
        <v>8</v>
      </c>
      <c r="D182" s="58"/>
      <c r="E182" s="58"/>
      <c r="F182" s="56">
        <f t="shared" ref="F182:I183" si="116">F183</f>
        <v>710.00799999999992</v>
      </c>
      <c r="G182" s="56">
        <f t="shared" si="116"/>
        <v>606.79999999999995</v>
      </c>
      <c r="H182" s="96">
        <f t="shared" si="116"/>
        <v>710.00799999999992</v>
      </c>
      <c r="I182" s="117">
        <f t="shared" si="116"/>
        <v>710</v>
      </c>
    </row>
    <row r="183" spans="1:9" ht="26.4" hidden="1">
      <c r="A183" s="10" t="s">
        <v>153</v>
      </c>
      <c r="B183" s="58" t="s">
        <v>159</v>
      </c>
      <c r="C183" s="58" t="s">
        <v>154</v>
      </c>
      <c r="D183" s="58"/>
      <c r="E183" s="58"/>
      <c r="F183" s="56">
        <f t="shared" si="116"/>
        <v>710.00799999999992</v>
      </c>
      <c r="G183" s="56">
        <f t="shared" si="116"/>
        <v>606.79999999999995</v>
      </c>
      <c r="H183" s="96">
        <f t="shared" si="116"/>
        <v>710.00799999999992</v>
      </c>
      <c r="I183" s="117">
        <f t="shared" si="116"/>
        <v>710</v>
      </c>
    </row>
    <row r="184" spans="1:9" ht="52.8" hidden="1">
      <c r="A184" s="10" t="s">
        <v>486</v>
      </c>
      <c r="B184" s="58" t="s">
        <v>159</v>
      </c>
      <c r="C184" s="58" t="s">
        <v>154</v>
      </c>
      <c r="D184" s="58" t="s">
        <v>467</v>
      </c>
      <c r="E184" s="58"/>
      <c r="F184" s="56">
        <f>F185+F187</f>
        <v>710.00799999999992</v>
      </c>
      <c r="G184" s="56">
        <v>606.79999999999995</v>
      </c>
      <c r="H184" s="96">
        <f>H185+H187</f>
        <v>710.00799999999992</v>
      </c>
      <c r="I184" s="117">
        <f>I185+I187</f>
        <v>710</v>
      </c>
    </row>
    <row r="185" spans="1:9" ht="39.6" hidden="1">
      <c r="A185" s="10" t="s">
        <v>632</v>
      </c>
      <c r="B185" s="59" t="s">
        <v>159</v>
      </c>
      <c r="C185" s="59" t="s">
        <v>154</v>
      </c>
      <c r="D185" s="59" t="s">
        <v>507</v>
      </c>
      <c r="E185" s="59"/>
      <c r="F185" s="56">
        <f>F186</f>
        <v>103.208</v>
      </c>
      <c r="G185" s="56">
        <v>0</v>
      </c>
      <c r="H185" s="96">
        <f>H186</f>
        <v>103.208</v>
      </c>
      <c r="I185" s="117">
        <f>I186</f>
        <v>103.2</v>
      </c>
    </row>
    <row r="186" spans="1:9" ht="39.6" hidden="1">
      <c r="A186" s="10" t="s">
        <v>23</v>
      </c>
      <c r="B186" s="59" t="s">
        <v>159</v>
      </c>
      <c r="C186" s="59" t="s">
        <v>154</v>
      </c>
      <c r="D186" s="59" t="s">
        <v>507</v>
      </c>
      <c r="E186" s="59" t="s">
        <v>24</v>
      </c>
      <c r="F186" s="56">
        <v>103.208</v>
      </c>
      <c r="G186" s="56">
        <v>0</v>
      </c>
      <c r="H186" s="96">
        <v>103.208</v>
      </c>
      <c r="I186" s="117">
        <v>103.2</v>
      </c>
    </row>
    <row r="187" spans="1:9" ht="52.8" hidden="1">
      <c r="A187" s="10" t="s">
        <v>487</v>
      </c>
      <c r="B187" s="58" t="s">
        <v>159</v>
      </c>
      <c r="C187" s="58" t="s">
        <v>154</v>
      </c>
      <c r="D187" s="58" t="s">
        <v>488</v>
      </c>
      <c r="E187" s="58"/>
      <c r="F187" s="56">
        <f>F188</f>
        <v>606.79999999999995</v>
      </c>
      <c r="G187" s="56">
        <v>606.79999999999995</v>
      </c>
      <c r="H187" s="96">
        <f>H188</f>
        <v>606.79999999999995</v>
      </c>
      <c r="I187" s="117">
        <f>I188</f>
        <v>606.79999999999995</v>
      </c>
    </row>
    <row r="188" spans="1:9" ht="39.6" hidden="1">
      <c r="A188" s="10" t="s">
        <v>23</v>
      </c>
      <c r="B188" s="58" t="s">
        <v>159</v>
      </c>
      <c r="C188" s="58" t="s">
        <v>154</v>
      </c>
      <c r="D188" s="58" t="s">
        <v>488</v>
      </c>
      <c r="E188" s="58" t="s">
        <v>24</v>
      </c>
      <c r="F188" s="56">
        <v>606.79999999999995</v>
      </c>
      <c r="G188" s="56">
        <v>606.79999999999995</v>
      </c>
      <c r="H188" s="96">
        <v>606.79999999999995</v>
      </c>
      <c r="I188" s="117">
        <v>606.79999999999995</v>
      </c>
    </row>
    <row r="189" spans="1:9">
      <c r="A189" s="10" t="s">
        <v>92</v>
      </c>
      <c r="B189" s="60" t="s">
        <v>159</v>
      </c>
      <c r="C189" s="60" t="s">
        <v>93</v>
      </c>
      <c r="D189" s="60"/>
      <c r="E189" s="60"/>
      <c r="F189" s="56">
        <f t="shared" ref="F189:I189" si="117">F190+F201</f>
        <v>38085.492999999995</v>
      </c>
      <c r="G189" s="56">
        <f t="shared" si="117"/>
        <v>34660.299999999996</v>
      </c>
      <c r="H189" s="96">
        <f t="shared" si="117"/>
        <v>38036.992999999995</v>
      </c>
      <c r="I189" s="117">
        <f t="shared" si="117"/>
        <v>56933.5</v>
      </c>
    </row>
    <row r="190" spans="1:9">
      <c r="A190" s="10" t="s">
        <v>160</v>
      </c>
      <c r="B190" s="60" t="s">
        <v>159</v>
      </c>
      <c r="C190" s="60" t="s">
        <v>161</v>
      </c>
      <c r="D190" s="60"/>
      <c r="E190" s="60"/>
      <c r="F190" s="56">
        <f t="shared" ref="F190:I191" si="118">F191</f>
        <v>3550.7930000000001</v>
      </c>
      <c r="G190" s="56">
        <f t="shared" si="118"/>
        <v>125.6</v>
      </c>
      <c r="H190" s="96">
        <f t="shared" si="118"/>
        <v>3550.7930000000001</v>
      </c>
      <c r="I190" s="117">
        <f t="shared" si="118"/>
        <v>2202.6999999999998</v>
      </c>
    </row>
    <row r="191" spans="1:9" ht="26.4">
      <c r="A191" s="10" t="s">
        <v>110</v>
      </c>
      <c r="B191" s="60" t="s">
        <v>159</v>
      </c>
      <c r="C191" s="60" t="s">
        <v>161</v>
      </c>
      <c r="D191" s="60" t="s">
        <v>111</v>
      </c>
      <c r="E191" s="60"/>
      <c r="F191" s="56">
        <f>F192</f>
        <v>3550.7930000000001</v>
      </c>
      <c r="G191" s="56">
        <f t="shared" si="118"/>
        <v>125.6</v>
      </c>
      <c r="H191" s="96">
        <f>H192</f>
        <v>3550.7930000000001</v>
      </c>
      <c r="I191" s="117">
        <f>I192</f>
        <v>2202.6999999999998</v>
      </c>
    </row>
    <row r="192" spans="1:9" ht="39.6">
      <c r="A192" s="10" t="s">
        <v>112</v>
      </c>
      <c r="B192" s="60" t="s">
        <v>159</v>
      </c>
      <c r="C192" s="60" t="s">
        <v>161</v>
      </c>
      <c r="D192" s="60" t="s">
        <v>113</v>
      </c>
      <c r="E192" s="60"/>
      <c r="F192" s="56">
        <f>F193+F195+F197+F199</f>
        <v>3550.7930000000001</v>
      </c>
      <c r="G192" s="56">
        <v>125.6</v>
      </c>
      <c r="H192" s="96">
        <f>H193+H195+H197+H199</f>
        <v>3550.7930000000001</v>
      </c>
      <c r="I192" s="117">
        <f>I193+I195+I197+I199</f>
        <v>2202.6999999999998</v>
      </c>
    </row>
    <row r="193" spans="1:9" ht="92.4">
      <c r="A193" s="10" t="s">
        <v>162</v>
      </c>
      <c r="B193" s="58" t="s">
        <v>159</v>
      </c>
      <c r="C193" s="58" t="s">
        <v>161</v>
      </c>
      <c r="D193" s="58" t="s">
        <v>508</v>
      </c>
      <c r="E193" s="58"/>
      <c r="F193" s="56">
        <f t="shared" ref="F193:I193" si="119">F194</f>
        <v>3208.4050000000002</v>
      </c>
      <c r="G193" s="56">
        <f t="shared" si="119"/>
        <v>0</v>
      </c>
      <c r="H193" s="96">
        <f t="shared" si="119"/>
        <v>3208.4050000000002</v>
      </c>
      <c r="I193" s="117">
        <f t="shared" si="119"/>
        <v>2043.3</v>
      </c>
    </row>
    <row r="194" spans="1:9" ht="66">
      <c r="A194" s="10" t="s">
        <v>102</v>
      </c>
      <c r="B194" s="58" t="s">
        <v>159</v>
      </c>
      <c r="C194" s="58" t="s">
        <v>161</v>
      </c>
      <c r="D194" s="58" t="s">
        <v>508</v>
      </c>
      <c r="E194" s="58" t="s">
        <v>103</v>
      </c>
      <c r="F194" s="56">
        <v>3208.4050000000002</v>
      </c>
      <c r="G194" s="56">
        <v>0</v>
      </c>
      <c r="H194" s="96">
        <v>3208.4050000000002</v>
      </c>
      <c r="I194" s="117">
        <v>2043.3</v>
      </c>
    </row>
    <row r="195" spans="1:9" ht="132">
      <c r="A195" s="10" t="s">
        <v>509</v>
      </c>
      <c r="B195" s="58" t="s">
        <v>159</v>
      </c>
      <c r="C195" s="58" t="s">
        <v>161</v>
      </c>
      <c r="D195" s="58" t="s">
        <v>510</v>
      </c>
      <c r="E195" s="58"/>
      <c r="F195" s="56">
        <f>F196</f>
        <v>216.78800000000001</v>
      </c>
      <c r="G195" s="56">
        <v>0</v>
      </c>
      <c r="H195" s="96">
        <f>H196</f>
        <v>216.78800000000001</v>
      </c>
      <c r="I195" s="117">
        <f>I196</f>
        <v>136.6</v>
      </c>
    </row>
    <row r="196" spans="1:9" ht="66">
      <c r="A196" s="10" t="s">
        <v>102</v>
      </c>
      <c r="B196" s="58" t="s">
        <v>159</v>
      </c>
      <c r="C196" s="58" t="s">
        <v>161</v>
      </c>
      <c r="D196" s="58" t="s">
        <v>510</v>
      </c>
      <c r="E196" s="58" t="s">
        <v>103</v>
      </c>
      <c r="F196" s="56">
        <v>216.78800000000001</v>
      </c>
      <c r="G196" s="56">
        <v>0</v>
      </c>
      <c r="H196" s="96">
        <v>216.78800000000001</v>
      </c>
      <c r="I196" s="117">
        <v>136.6</v>
      </c>
    </row>
    <row r="197" spans="1:9" ht="92.4">
      <c r="A197" s="10" t="s">
        <v>162</v>
      </c>
      <c r="B197" s="60" t="s">
        <v>159</v>
      </c>
      <c r="C197" s="60" t="s">
        <v>161</v>
      </c>
      <c r="D197" s="60" t="s">
        <v>163</v>
      </c>
      <c r="E197" s="60"/>
      <c r="F197" s="56">
        <f t="shared" ref="F197:I197" si="120">F198</f>
        <v>123.41</v>
      </c>
      <c r="G197" s="56">
        <f t="shared" si="120"/>
        <v>125.6</v>
      </c>
      <c r="H197" s="96">
        <f t="shared" si="120"/>
        <v>123.41</v>
      </c>
      <c r="I197" s="117">
        <f t="shared" si="120"/>
        <v>20.6</v>
      </c>
    </row>
    <row r="198" spans="1:9" ht="66.599999999999994" customHeight="1">
      <c r="A198" s="10" t="s">
        <v>102</v>
      </c>
      <c r="B198" s="60" t="s">
        <v>159</v>
      </c>
      <c r="C198" s="60" t="s">
        <v>161</v>
      </c>
      <c r="D198" s="60" t="s">
        <v>163</v>
      </c>
      <c r="E198" s="60" t="s">
        <v>103</v>
      </c>
      <c r="F198" s="56">
        <v>123.41</v>
      </c>
      <c r="G198" s="56">
        <v>125.6</v>
      </c>
      <c r="H198" s="96">
        <v>123.41</v>
      </c>
      <c r="I198" s="117">
        <v>20.6</v>
      </c>
    </row>
    <row r="199" spans="1:9" ht="132" hidden="1">
      <c r="A199" s="10" t="s">
        <v>509</v>
      </c>
      <c r="B199" s="58" t="s">
        <v>159</v>
      </c>
      <c r="C199" s="58" t="s">
        <v>161</v>
      </c>
      <c r="D199" s="58" t="s">
        <v>511</v>
      </c>
      <c r="E199" s="58"/>
      <c r="F199" s="56">
        <f>F200</f>
        <v>2.19</v>
      </c>
      <c r="G199" s="56">
        <v>0</v>
      </c>
      <c r="H199" s="96">
        <f>H200</f>
        <v>2.19</v>
      </c>
      <c r="I199" s="117">
        <f>I200</f>
        <v>2.2000000000000002</v>
      </c>
    </row>
    <row r="200" spans="1:9" ht="66" hidden="1">
      <c r="A200" s="10" t="s">
        <v>102</v>
      </c>
      <c r="B200" s="58" t="s">
        <v>159</v>
      </c>
      <c r="C200" s="58" t="s">
        <v>161</v>
      </c>
      <c r="D200" s="58" t="s">
        <v>511</v>
      </c>
      <c r="E200" s="58" t="s">
        <v>103</v>
      </c>
      <c r="F200" s="56">
        <v>2.19</v>
      </c>
      <c r="G200" s="56">
        <v>0</v>
      </c>
      <c r="H200" s="96">
        <v>2.19</v>
      </c>
      <c r="I200" s="117">
        <v>2.2000000000000002</v>
      </c>
    </row>
    <row r="201" spans="1:9">
      <c r="A201" s="10" t="s">
        <v>164</v>
      </c>
      <c r="B201" s="60" t="s">
        <v>159</v>
      </c>
      <c r="C201" s="60" t="s">
        <v>165</v>
      </c>
      <c r="D201" s="60"/>
      <c r="E201" s="60"/>
      <c r="F201" s="56">
        <f t="shared" ref="F201:I202" si="121">F202</f>
        <v>34534.699999999997</v>
      </c>
      <c r="G201" s="56">
        <f t="shared" si="121"/>
        <v>34534.699999999997</v>
      </c>
      <c r="H201" s="96">
        <f t="shared" si="121"/>
        <v>34486.199999999997</v>
      </c>
      <c r="I201" s="118">
        <f t="shared" si="121"/>
        <v>54730.8</v>
      </c>
    </row>
    <row r="202" spans="1:9" ht="26.4">
      <c r="A202" s="10" t="s">
        <v>166</v>
      </c>
      <c r="B202" s="60" t="s">
        <v>159</v>
      </c>
      <c r="C202" s="60" t="s">
        <v>165</v>
      </c>
      <c r="D202" s="60" t="s">
        <v>167</v>
      </c>
      <c r="E202" s="60"/>
      <c r="F202" s="56">
        <f t="shared" si="121"/>
        <v>34534.699999999997</v>
      </c>
      <c r="G202" s="56">
        <f t="shared" si="121"/>
        <v>34534.699999999997</v>
      </c>
      <c r="H202" s="96">
        <f t="shared" si="121"/>
        <v>34486.199999999997</v>
      </c>
      <c r="I202" s="117">
        <f t="shared" si="121"/>
        <v>54730.8</v>
      </c>
    </row>
    <row r="203" spans="1:9" ht="52.8">
      <c r="A203" s="10" t="s">
        <v>168</v>
      </c>
      <c r="B203" s="60" t="s">
        <v>159</v>
      </c>
      <c r="C203" s="60" t="s">
        <v>165</v>
      </c>
      <c r="D203" s="60" t="s">
        <v>169</v>
      </c>
      <c r="E203" s="60"/>
      <c r="F203" s="56">
        <f t="shared" ref="F203:G203" si="122">F204+F210+F212+F216</f>
        <v>34534.699999999997</v>
      </c>
      <c r="G203" s="56">
        <f t="shared" si="122"/>
        <v>34534.699999999997</v>
      </c>
      <c r="H203" s="96">
        <f>H204+H210+H212+H216+H218+H208+H214</f>
        <v>34486.199999999997</v>
      </c>
      <c r="I203" s="117">
        <f>I204+I210+I212+I216+I218+I208+I214+I206</f>
        <v>54730.8</v>
      </c>
    </row>
    <row r="204" spans="1:9" ht="39.6">
      <c r="A204" s="10" t="s">
        <v>170</v>
      </c>
      <c r="B204" s="60" t="s">
        <v>159</v>
      </c>
      <c r="C204" s="60" t="s">
        <v>165</v>
      </c>
      <c r="D204" s="60" t="s">
        <v>171</v>
      </c>
      <c r="E204" s="60"/>
      <c r="F204" s="56">
        <f t="shared" ref="F204:I204" si="123">F205</f>
        <v>24959.200000000001</v>
      </c>
      <c r="G204" s="56">
        <f t="shared" si="123"/>
        <v>24959.200000000001</v>
      </c>
      <c r="H204" s="96">
        <f t="shared" si="123"/>
        <v>22959.200000000001</v>
      </c>
      <c r="I204" s="117">
        <f t="shared" si="123"/>
        <v>24257.1</v>
      </c>
    </row>
    <row r="205" spans="1:9" ht="39.6">
      <c r="A205" s="10" t="s">
        <v>23</v>
      </c>
      <c r="B205" s="60" t="s">
        <v>159</v>
      </c>
      <c r="C205" s="60" t="s">
        <v>165</v>
      </c>
      <c r="D205" s="60" t="s">
        <v>171</v>
      </c>
      <c r="E205" s="60" t="s">
        <v>24</v>
      </c>
      <c r="F205" s="56">
        <v>24959.200000000001</v>
      </c>
      <c r="G205" s="56">
        <v>24959.200000000001</v>
      </c>
      <c r="H205" s="96">
        <v>22959.200000000001</v>
      </c>
      <c r="I205" s="117">
        <v>24257.1</v>
      </c>
    </row>
    <row r="206" spans="1:9">
      <c r="A206" s="10" t="s">
        <v>629</v>
      </c>
      <c r="B206" s="11" t="s">
        <v>159</v>
      </c>
      <c r="C206" s="11" t="s">
        <v>165</v>
      </c>
      <c r="D206" s="11" t="s">
        <v>630</v>
      </c>
      <c r="E206" s="11"/>
      <c r="F206" s="56"/>
      <c r="G206" s="56"/>
      <c r="H206" s="96">
        <v>0</v>
      </c>
      <c r="I206" s="117">
        <f>I207</f>
        <v>10</v>
      </c>
    </row>
    <row r="207" spans="1:9" ht="39.6">
      <c r="A207" s="10" t="s">
        <v>23</v>
      </c>
      <c r="B207" s="11" t="s">
        <v>159</v>
      </c>
      <c r="C207" s="11" t="s">
        <v>165</v>
      </c>
      <c r="D207" s="11" t="s">
        <v>630</v>
      </c>
      <c r="E207" s="11" t="s">
        <v>24</v>
      </c>
      <c r="F207" s="56"/>
      <c r="G207" s="56"/>
      <c r="H207" s="96">
        <v>0</v>
      </c>
      <c r="I207" s="117">
        <v>10</v>
      </c>
    </row>
    <row r="208" spans="1:9" ht="26.4">
      <c r="A208" s="10" t="s">
        <v>575</v>
      </c>
      <c r="B208" s="58" t="s">
        <v>159</v>
      </c>
      <c r="C208" s="58" t="s">
        <v>165</v>
      </c>
      <c r="D208" s="58" t="s">
        <v>576</v>
      </c>
      <c r="E208" s="58"/>
      <c r="F208" s="56"/>
      <c r="G208" s="56"/>
      <c r="H208" s="97">
        <f>H209</f>
        <v>696.7</v>
      </c>
      <c r="I208" s="118">
        <f>I209</f>
        <v>23702.6</v>
      </c>
    </row>
    <row r="209" spans="1:9" ht="39.6">
      <c r="A209" s="10" t="s">
        <v>23</v>
      </c>
      <c r="B209" s="58" t="s">
        <v>159</v>
      </c>
      <c r="C209" s="58" t="s">
        <v>165</v>
      </c>
      <c r="D209" s="58" t="s">
        <v>576</v>
      </c>
      <c r="E209" s="58" t="s">
        <v>24</v>
      </c>
      <c r="F209" s="56"/>
      <c r="G209" s="56"/>
      <c r="H209" s="97">
        <v>696.7</v>
      </c>
      <c r="I209" s="118">
        <v>23702.6</v>
      </c>
    </row>
    <row r="210" spans="1:9" ht="52.8">
      <c r="A210" s="10" t="s">
        <v>172</v>
      </c>
      <c r="B210" s="64" t="s">
        <v>159</v>
      </c>
      <c r="C210" s="64" t="s">
        <v>165</v>
      </c>
      <c r="D210" s="64" t="s">
        <v>173</v>
      </c>
      <c r="E210" s="64"/>
      <c r="F210" s="56">
        <f t="shared" ref="F210:I210" si="124">F211</f>
        <v>5165.5</v>
      </c>
      <c r="G210" s="56">
        <f t="shared" si="124"/>
        <v>5165.5</v>
      </c>
      <c r="H210" s="97">
        <f t="shared" si="124"/>
        <v>8112.8</v>
      </c>
      <c r="I210" s="118">
        <f t="shared" si="124"/>
        <v>3158</v>
      </c>
    </row>
    <row r="211" spans="1:9" ht="39.6">
      <c r="A211" s="10" t="s">
        <v>23</v>
      </c>
      <c r="B211" s="64" t="s">
        <v>159</v>
      </c>
      <c r="C211" s="64" t="s">
        <v>165</v>
      </c>
      <c r="D211" s="64" t="s">
        <v>173</v>
      </c>
      <c r="E211" s="64" t="s">
        <v>24</v>
      </c>
      <c r="F211" s="56">
        <v>5165.5</v>
      </c>
      <c r="G211" s="56">
        <v>5165.5</v>
      </c>
      <c r="H211" s="97">
        <v>8112.8</v>
      </c>
      <c r="I211" s="118">
        <v>3158</v>
      </c>
    </row>
    <row r="212" spans="1:9" hidden="1">
      <c r="A212" s="10" t="s">
        <v>174</v>
      </c>
      <c r="B212" s="64" t="s">
        <v>159</v>
      </c>
      <c r="C212" s="64" t="s">
        <v>165</v>
      </c>
      <c r="D212" s="64" t="s">
        <v>175</v>
      </c>
      <c r="E212" s="64"/>
      <c r="F212" s="56">
        <f t="shared" ref="F212:G212" si="125">F213</f>
        <v>1000</v>
      </c>
      <c r="G212" s="56">
        <f t="shared" si="125"/>
        <v>1000</v>
      </c>
      <c r="H212" s="97">
        <v>0</v>
      </c>
      <c r="I212" s="118">
        <v>0</v>
      </c>
    </row>
    <row r="213" spans="1:9" ht="39.6" hidden="1">
      <c r="A213" s="10" t="s">
        <v>23</v>
      </c>
      <c r="B213" s="64" t="s">
        <v>159</v>
      </c>
      <c r="C213" s="64" t="s">
        <v>165</v>
      </c>
      <c r="D213" s="64" t="s">
        <v>175</v>
      </c>
      <c r="E213" s="64" t="s">
        <v>24</v>
      </c>
      <c r="F213" s="56">
        <v>1000</v>
      </c>
      <c r="G213" s="56">
        <v>1000</v>
      </c>
      <c r="H213" s="97">
        <v>0</v>
      </c>
      <c r="I213" s="118">
        <v>0</v>
      </c>
    </row>
    <row r="214" spans="1:9">
      <c r="A214" s="10" t="s">
        <v>577</v>
      </c>
      <c r="B214" s="58" t="s">
        <v>159</v>
      </c>
      <c r="C214" s="58" t="s">
        <v>165</v>
      </c>
      <c r="D214" s="58" t="s">
        <v>578</v>
      </c>
      <c r="E214" s="58"/>
      <c r="F214" s="56"/>
      <c r="G214" s="56"/>
      <c r="H214" s="97">
        <f>H215</f>
        <v>0.7</v>
      </c>
      <c r="I214" s="118">
        <f>I215</f>
        <v>23.8</v>
      </c>
    </row>
    <row r="215" spans="1:9" ht="39.6">
      <c r="A215" s="10" t="s">
        <v>23</v>
      </c>
      <c r="B215" s="58" t="s">
        <v>159</v>
      </c>
      <c r="C215" s="58" t="s">
        <v>165</v>
      </c>
      <c r="D215" s="58" t="s">
        <v>578</v>
      </c>
      <c r="E215" s="58" t="s">
        <v>24</v>
      </c>
      <c r="F215" s="56"/>
      <c r="G215" s="56"/>
      <c r="H215" s="97">
        <v>0.7</v>
      </c>
      <c r="I215" s="118">
        <v>23.8</v>
      </c>
    </row>
    <row r="216" spans="1:9" ht="39.6">
      <c r="A216" s="10" t="s">
        <v>176</v>
      </c>
      <c r="B216" s="60" t="s">
        <v>159</v>
      </c>
      <c r="C216" s="60" t="s">
        <v>165</v>
      </c>
      <c r="D216" s="60" t="s">
        <v>177</v>
      </c>
      <c r="E216" s="60"/>
      <c r="F216" s="56">
        <f t="shared" ref="F216:G216" si="126">F217</f>
        <v>3410</v>
      </c>
      <c r="G216" s="56">
        <f t="shared" si="126"/>
        <v>3410</v>
      </c>
      <c r="H216" s="96">
        <f>H217</f>
        <v>2709.3</v>
      </c>
      <c r="I216" s="117">
        <f>I217</f>
        <v>3579.3</v>
      </c>
    </row>
    <row r="217" spans="1:9" ht="39.6">
      <c r="A217" s="10" t="s">
        <v>23</v>
      </c>
      <c r="B217" s="60" t="s">
        <v>159</v>
      </c>
      <c r="C217" s="60" t="s">
        <v>165</v>
      </c>
      <c r="D217" s="60" t="s">
        <v>177</v>
      </c>
      <c r="E217" s="60" t="s">
        <v>24</v>
      </c>
      <c r="F217" s="56">
        <v>3410</v>
      </c>
      <c r="G217" s="56">
        <v>3410</v>
      </c>
      <c r="H217" s="96">
        <v>2709.3</v>
      </c>
      <c r="I217" s="118">
        <v>3579.3</v>
      </c>
    </row>
    <row r="218" spans="1:9" ht="39.6">
      <c r="A218" s="10" t="s">
        <v>570</v>
      </c>
      <c r="B218" s="60" t="s">
        <v>159</v>
      </c>
      <c r="C218" s="60" t="s">
        <v>165</v>
      </c>
      <c r="D218" s="60" t="s">
        <v>569</v>
      </c>
      <c r="E218" s="60"/>
      <c r="F218" s="56">
        <v>0</v>
      </c>
      <c r="G218" s="56"/>
      <c r="H218" s="96">
        <f>H219</f>
        <v>7.5</v>
      </c>
      <c r="I218" s="117">
        <f>I219</f>
        <v>0</v>
      </c>
    </row>
    <row r="219" spans="1:9" ht="39.6">
      <c r="A219" s="10" t="s">
        <v>469</v>
      </c>
      <c r="B219" s="60" t="s">
        <v>159</v>
      </c>
      <c r="C219" s="60" t="s">
        <v>165</v>
      </c>
      <c r="D219" s="60" t="s">
        <v>569</v>
      </c>
      <c r="E219" s="60" t="s">
        <v>24</v>
      </c>
      <c r="F219" s="56">
        <v>0</v>
      </c>
      <c r="G219" s="56"/>
      <c r="H219" s="96">
        <v>7.5</v>
      </c>
      <c r="I219" s="117">
        <v>0</v>
      </c>
    </row>
    <row r="220" spans="1:9">
      <c r="A220" s="10" t="s">
        <v>178</v>
      </c>
      <c r="B220" s="60" t="s">
        <v>159</v>
      </c>
      <c r="C220" s="60" t="s">
        <v>179</v>
      </c>
      <c r="D220" s="60"/>
      <c r="E220" s="60"/>
      <c r="F220" s="56">
        <f>F221+F239+F267+F308</f>
        <v>74282.011700000003</v>
      </c>
      <c r="G220" s="56">
        <f>G221+G239+G267+G308</f>
        <v>66463.219700000001</v>
      </c>
      <c r="H220" s="96">
        <f>H221+H239+H267+H308</f>
        <v>76668.221700000009</v>
      </c>
      <c r="I220" s="117">
        <f>I221+I239+I267+I308</f>
        <v>77996.5</v>
      </c>
    </row>
    <row r="221" spans="1:9">
      <c r="A221" s="10" t="s">
        <v>180</v>
      </c>
      <c r="B221" s="60" t="s">
        <v>159</v>
      </c>
      <c r="C221" s="60" t="s">
        <v>181</v>
      </c>
      <c r="D221" s="60"/>
      <c r="E221" s="60"/>
      <c r="F221" s="56">
        <f t="shared" ref="F221:G222" si="127">F222</f>
        <v>5400.8</v>
      </c>
      <c r="G221" s="56">
        <f t="shared" si="127"/>
        <v>5400.8</v>
      </c>
      <c r="H221" s="96">
        <f>H225+H228+H230+H232+H233+H234+H236+H238</f>
        <v>7036.3</v>
      </c>
      <c r="I221" s="117">
        <f>I224+I228+I230+I232+I233+I234+I236+I238</f>
        <v>8349.5</v>
      </c>
    </row>
    <row r="222" spans="1:9" ht="26.4">
      <c r="A222" s="10" t="s">
        <v>166</v>
      </c>
      <c r="B222" s="60" t="s">
        <v>159</v>
      </c>
      <c r="C222" s="60" t="s">
        <v>181</v>
      </c>
      <c r="D222" s="60" t="s">
        <v>167</v>
      </c>
      <c r="E222" s="60"/>
      <c r="F222" s="56">
        <f t="shared" si="127"/>
        <v>5400.8</v>
      </c>
      <c r="G222" s="56">
        <f t="shared" si="127"/>
        <v>5400.8</v>
      </c>
      <c r="H222" s="96">
        <f>H225+H228+H230+H232+H233+H234+H236+H238</f>
        <v>7036.3</v>
      </c>
      <c r="I222" s="117">
        <f>I224+I228+I230+I232+I233+I234+I236+I238</f>
        <v>8349.5</v>
      </c>
    </row>
    <row r="223" spans="1:9" ht="26.4">
      <c r="A223" s="10" t="s">
        <v>182</v>
      </c>
      <c r="B223" s="60" t="s">
        <v>159</v>
      </c>
      <c r="C223" s="60" t="s">
        <v>181</v>
      </c>
      <c r="D223" s="60" t="s">
        <v>183</v>
      </c>
      <c r="E223" s="60"/>
      <c r="F223" s="56">
        <f t="shared" ref="F223:G223" si="128">F224+F229+F231+F235+F237</f>
        <v>5400.8</v>
      </c>
      <c r="G223" s="56">
        <f t="shared" si="128"/>
        <v>5400.8</v>
      </c>
      <c r="H223" s="96">
        <f>H225+H228+H230+H232+H233+H234+H236+H238</f>
        <v>7036.3</v>
      </c>
      <c r="I223" s="117">
        <f>I224+I228+I230+I232+I233+I234+I236+I238</f>
        <v>8349.5</v>
      </c>
    </row>
    <row r="224" spans="1:9" ht="39.6">
      <c r="A224" s="10" t="s">
        <v>184</v>
      </c>
      <c r="B224" s="60" t="s">
        <v>159</v>
      </c>
      <c r="C224" s="60" t="s">
        <v>181</v>
      </c>
      <c r="D224" s="60" t="s">
        <v>185</v>
      </c>
      <c r="E224" s="60"/>
      <c r="F224" s="56">
        <f t="shared" ref="F224:H224" si="129">F225</f>
        <v>990</v>
      </c>
      <c r="G224" s="56">
        <f t="shared" si="129"/>
        <v>990</v>
      </c>
      <c r="H224" s="96">
        <f t="shared" si="129"/>
        <v>941</v>
      </c>
      <c r="I224" s="117">
        <f>I225+I226</f>
        <v>1210</v>
      </c>
    </row>
    <row r="225" spans="1:9" ht="39.6">
      <c r="A225" s="10" t="s">
        <v>23</v>
      </c>
      <c r="B225" s="60" t="s">
        <v>159</v>
      </c>
      <c r="C225" s="60" t="s">
        <v>181</v>
      </c>
      <c r="D225" s="60" t="s">
        <v>185</v>
      </c>
      <c r="E225" s="60" t="s">
        <v>24</v>
      </c>
      <c r="F225" s="56">
        <v>990</v>
      </c>
      <c r="G225" s="56">
        <v>990</v>
      </c>
      <c r="H225" s="96">
        <v>941</v>
      </c>
      <c r="I225" s="117">
        <v>933.1</v>
      </c>
    </row>
    <row r="226" spans="1:9">
      <c r="A226" s="10" t="s">
        <v>206</v>
      </c>
      <c r="B226" s="21" t="s">
        <v>159</v>
      </c>
      <c r="C226" s="21" t="s">
        <v>181</v>
      </c>
      <c r="D226" s="141" t="s">
        <v>185</v>
      </c>
      <c r="E226" s="21" t="s">
        <v>207</v>
      </c>
      <c r="F226" s="56"/>
      <c r="G226" s="56"/>
      <c r="H226" s="96">
        <v>0</v>
      </c>
      <c r="I226" s="117">
        <v>276.89999999999998</v>
      </c>
    </row>
    <row r="227" spans="1:9" ht="52.8" hidden="1">
      <c r="A227" s="10" t="s">
        <v>589</v>
      </c>
      <c r="B227" s="21" t="s">
        <v>159</v>
      </c>
      <c r="C227" s="21" t="s">
        <v>181</v>
      </c>
      <c r="D227" s="21" t="s">
        <v>590</v>
      </c>
      <c r="E227" s="21"/>
      <c r="F227" s="56"/>
      <c r="G227" s="56"/>
      <c r="H227" s="96">
        <f>H228</f>
        <v>1580</v>
      </c>
      <c r="I227" s="117">
        <f>I228</f>
        <v>1580</v>
      </c>
    </row>
    <row r="228" spans="1:9" hidden="1">
      <c r="A228" s="10" t="s">
        <v>206</v>
      </c>
      <c r="B228" s="21" t="s">
        <v>159</v>
      </c>
      <c r="C228" s="21" t="s">
        <v>181</v>
      </c>
      <c r="D228" s="21" t="s">
        <v>590</v>
      </c>
      <c r="E228" s="21" t="s">
        <v>207</v>
      </c>
      <c r="F228" s="56"/>
      <c r="G228" s="56"/>
      <c r="H228" s="96">
        <v>1580</v>
      </c>
      <c r="I228" s="117">
        <v>1580</v>
      </c>
    </row>
    <row r="229" spans="1:9" ht="52.8">
      <c r="A229" s="10" t="s">
        <v>186</v>
      </c>
      <c r="B229" s="60" t="s">
        <v>159</v>
      </c>
      <c r="C229" s="60" t="s">
        <v>181</v>
      </c>
      <c r="D229" s="60" t="s">
        <v>187</v>
      </c>
      <c r="E229" s="60"/>
      <c r="F229" s="56">
        <f t="shared" ref="F229:I229" si="130">F230</f>
        <v>2750</v>
      </c>
      <c r="G229" s="56">
        <f t="shared" si="130"/>
        <v>2750</v>
      </c>
      <c r="H229" s="96">
        <f t="shared" si="130"/>
        <v>2750</v>
      </c>
      <c r="I229" s="117">
        <f t="shared" si="130"/>
        <v>2967</v>
      </c>
    </row>
    <row r="230" spans="1:9" ht="39.6">
      <c r="A230" s="10" t="s">
        <v>23</v>
      </c>
      <c r="B230" s="60" t="s">
        <v>159</v>
      </c>
      <c r="C230" s="60" t="s">
        <v>181</v>
      </c>
      <c r="D230" s="60" t="s">
        <v>187</v>
      </c>
      <c r="E230" s="60" t="s">
        <v>24</v>
      </c>
      <c r="F230" s="56">
        <v>2750</v>
      </c>
      <c r="G230" s="56">
        <v>2750</v>
      </c>
      <c r="H230" s="96">
        <v>2750</v>
      </c>
      <c r="I230" s="117">
        <v>2967</v>
      </c>
    </row>
    <row r="231" spans="1:9" ht="39.6">
      <c r="A231" s="10" t="s">
        <v>513</v>
      </c>
      <c r="B231" s="60" t="s">
        <v>159</v>
      </c>
      <c r="C231" s="60" t="s">
        <v>181</v>
      </c>
      <c r="D231" s="60" t="s">
        <v>188</v>
      </c>
      <c r="E231" s="60"/>
      <c r="F231" s="56">
        <f t="shared" ref="F231:G231" si="131">F232</f>
        <v>1265.8</v>
      </c>
      <c r="G231" s="56">
        <f t="shared" si="131"/>
        <v>1265.8</v>
      </c>
      <c r="H231" s="96">
        <f>H232+H233+H234</f>
        <v>1370.3</v>
      </c>
      <c r="I231" s="117">
        <f>I232+I233+I234</f>
        <v>2211.1000000000004</v>
      </c>
    </row>
    <row r="232" spans="1:9" ht="39.6">
      <c r="A232" s="10" t="s">
        <v>23</v>
      </c>
      <c r="B232" s="60" t="s">
        <v>159</v>
      </c>
      <c r="C232" s="60" t="s">
        <v>181</v>
      </c>
      <c r="D232" s="60" t="s">
        <v>188</v>
      </c>
      <c r="E232" s="60" t="s">
        <v>24</v>
      </c>
      <c r="F232" s="56">
        <v>1265.8</v>
      </c>
      <c r="G232" s="56">
        <v>1265.8</v>
      </c>
      <c r="H232" s="96">
        <v>1345</v>
      </c>
      <c r="I232" s="117">
        <v>2185.8000000000002</v>
      </c>
    </row>
    <row r="233" spans="1:9" hidden="1">
      <c r="A233" s="10" t="s">
        <v>246</v>
      </c>
      <c r="B233" s="58" t="s">
        <v>159</v>
      </c>
      <c r="C233" s="58" t="s">
        <v>181</v>
      </c>
      <c r="D233" s="58" t="s">
        <v>188</v>
      </c>
      <c r="E233" s="58" t="s">
        <v>247</v>
      </c>
      <c r="F233" s="56"/>
      <c r="G233" s="56"/>
      <c r="H233" s="97">
        <v>20</v>
      </c>
      <c r="I233" s="118">
        <v>20</v>
      </c>
    </row>
    <row r="234" spans="1:9" hidden="1">
      <c r="A234" s="10" t="s">
        <v>631</v>
      </c>
      <c r="B234" s="58" t="s">
        <v>159</v>
      </c>
      <c r="C234" s="58" t="s">
        <v>181</v>
      </c>
      <c r="D234" s="58" t="s">
        <v>188</v>
      </c>
      <c r="E234" s="58" t="s">
        <v>26</v>
      </c>
      <c r="F234" s="56"/>
      <c r="G234" s="56"/>
      <c r="H234" s="97">
        <v>5.3</v>
      </c>
      <c r="I234" s="118">
        <v>5.3</v>
      </c>
    </row>
    <row r="235" spans="1:9" ht="39.6" hidden="1">
      <c r="A235" s="10" t="s">
        <v>189</v>
      </c>
      <c r="B235" s="60" t="s">
        <v>159</v>
      </c>
      <c r="C235" s="60" t="s">
        <v>181</v>
      </c>
      <c r="D235" s="60" t="s">
        <v>190</v>
      </c>
      <c r="E235" s="60"/>
      <c r="F235" s="56">
        <f t="shared" ref="F235:I235" si="132">F236</f>
        <v>15</v>
      </c>
      <c r="G235" s="56">
        <f t="shared" si="132"/>
        <v>15</v>
      </c>
      <c r="H235" s="96">
        <f t="shared" si="132"/>
        <v>15</v>
      </c>
      <c r="I235" s="117">
        <f t="shared" si="132"/>
        <v>15</v>
      </c>
    </row>
    <row r="236" spans="1:9" ht="39.6" hidden="1">
      <c r="A236" s="10" t="s">
        <v>23</v>
      </c>
      <c r="B236" s="60" t="s">
        <v>159</v>
      </c>
      <c r="C236" s="60" t="s">
        <v>181</v>
      </c>
      <c r="D236" s="60" t="s">
        <v>190</v>
      </c>
      <c r="E236" s="60" t="s">
        <v>24</v>
      </c>
      <c r="F236" s="56">
        <v>15</v>
      </c>
      <c r="G236" s="56">
        <v>15</v>
      </c>
      <c r="H236" s="96">
        <v>15</v>
      </c>
      <c r="I236" s="117">
        <v>15</v>
      </c>
    </row>
    <row r="237" spans="1:9" ht="39.6">
      <c r="A237" s="10" t="s">
        <v>191</v>
      </c>
      <c r="B237" s="60" t="s">
        <v>159</v>
      </c>
      <c r="C237" s="60" t="s">
        <v>181</v>
      </c>
      <c r="D237" s="60" t="s">
        <v>192</v>
      </c>
      <c r="E237" s="60"/>
      <c r="F237" s="56">
        <f t="shared" ref="F237:I237" si="133">F238</f>
        <v>380</v>
      </c>
      <c r="G237" s="56">
        <f t="shared" si="133"/>
        <v>380</v>
      </c>
      <c r="H237" s="96">
        <f t="shared" si="133"/>
        <v>380</v>
      </c>
      <c r="I237" s="117">
        <f t="shared" si="133"/>
        <v>366.4</v>
      </c>
    </row>
    <row r="238" spans="1:9" ht="39.6">
      <c r="A238" s="10" t="s">
        <v>23</v>
      </c>
      <c r="B238" s="60" t="s">
        <v>159</v>
      </c>
      <c r="C238" s="60" t="s">
        <v>181</v>
      </c>
      <c r="D238" s="60" t="s">
        <v>192</v>
      </c>
      <c r="E238" s="60" t="s">
        <v>24</v>
      </c>
      <c r="F238" s="56">
        <v>380</v>
      </c>
      <c r="G238" s="56">
        <v>380</v>
      </c>
      <c r="H238" s="96">
        <v>380</v>
      </c>
      <c r="I238" s="117">
        <v>366.4</v>
      </c>
    </row>
    <row r="239" spans="1:9">
      <c r="A239" s="10" t="s">
        <v>193</v>
      </c>
      <c r="B239" s="60" t="s">
        <v>159</v>
      </c>
      <c r="C239" s="60" t="s">
        <v>194</v>
      </c>
      <c r="D239" s="60"/>
      <c r="E239" s="60"/>
      <c r="F239" s="56">
        <f t="shared" ref="F239:I239" si="134">F240+F262</f>
        <v>11718.7744</v>
      </c>
      <c r="G239" s="56">
        <f t="shared" si="134"/>
        <v>1762.0744</v>
      </c>
      <c r="H239" s="96">
        <f t="shared" si="134"/>
        <v>15042.264399999998</v>
      </c>
      <c r="I239" s="117">
        <f t="shared" si="134"/>
        <v>15516.7</v>
      </c>
    </row>
    <row r="240" spans="1:9" ht="26.4">
      <c r="A240" s="10" t="s">
        <v>166</v>
      </c>
      <c r="B240" s="60" t="s">
        <v>159</v>
      </c>
      <c r="C240" s="60" t="s">
        <v>194</v>
      </c>
      <c r="D240" s="60" t="s">
        <v>167</v>
      </c>
      <c r="E240" s="60"/>
      <c r="F240" s="56">
        <f t="shared" ref="F240:I240" si="135">F241</f>
        <v>11168.7744</v>
      </c>
      <c r="G240" s="56">
        <f t="shared" si="135"/>
        <v>1212.0744</v>
      </c>
      <c r="H240" s="96">
        <f t="shared" si="135"/>
        <v>14742.264399999998</v>
      </c>
      <c r="I240" s="117">
        <f t="shared" si="135"/>
        <v>15266.7</v>
      </c>
    </row>
    <row r="241" spans="1:9" ht="26.4">
      <c r="A241" s="10" t="s">
        <v>195</v>
      </c>
      <c r="B241" s="60" t="s">
        <v>159</v>
      </c>
      <c r="C241" s="60" t="s">
        <v>194</v>
      </c>
      <c r="D241" s="60" t="s">
        <v>196</v>
      </c>
      <c r="E241" s="60"/>
      <c r="F241" s="56">
        <f>F242+F244+F246+F250+F252+F260+F256+F258</f>
        <v>11168.7744</v>
      </c>
      <c r="G241" s="56">
        <f t="shared" ref="G241" si="136">G242+G244+G246+G250+G252</f>
        <v>1212.0744</v>
      </c>
      <c r="H241" s="96">
        <f>H242+H244+H246+H250+H252+H260+H256+H258+H248+H254</f>
        <v>14742.264399999998</v>
      </c>
      <c r="I241" s="117">
        <f>I242+I244+I246+I250+I252+I260+I256+I258+I248+I254</f>
        <v>15266.7</v>
      </c>
    </row>
    <row r="242" spans="1:9" ht="26.4">
      <c r="A242" s="10" t="s">
        <v>197</v>
      </c>
      <c r="B242" s="60" t="s">
        <v>159</v>
      </c>
      <c r="C242" s="60" t="s">
        <v>194</v>
      </c>
      <c r="D242" s="60" t="s">
        <v>198</v>
      </c>
      <c r="E242" s="60"/>
      <c r="F242" s="56">
        <f t="shared" ref="F242:I242" si="137">F243</f>
        <v>473.8</v>
      </c>
      <c r="G242" s="56">
        <f t="shared" si="137"/>
        <v>473.8</v>
      </c>
      <c r="H242" s="96">
        <f t="shared" si="137"/>
        <v>0.8</v>
      </c>
      <c r="I242" s="117">
        <f t="shared" si="137"/>
        <v>461.4</v>
      </c>
    </row>
    <row r="243" spans="1:9" ht="39.6">
      <c r="A243" s="10" t="s">
        <v>23</v>
      </c>
      <c r="B243" s="60" t="s">
        <v>159</v>
      </c>
      <c r="C243" s="60" t="s">
        <v>194</v>
      </c>
      <c r="D243" s="60" t="s">
        <v>198</v>
      </c>
      <c r="E243" s="60" t="s">
        <v>24</v>
      </c>
      <c r="F243" s="56">
        <v>473.8</v>
      </c>
      <c r="G243" s="56">
        <v>473.8</v>
      </c>
      <c r="H243" s="96">
        <v>0.8</v>
      </c>
      <c r="I243" s="117">
        <v>461.4</v>
      </c>
    </row>
    <row r="244" spans="1:9" ht="26.4" hidden="1">
      <c r="A244" s="10" t="s">
        <v>489</v>
      </c>
      <c r="B244" s="58" t="s">
        <v>159</v>
      </c>
      <c r="C244" s="58" t="s">
        <v>194</v>
      </c>
      <c r="D244" s="58" t="s">
        <v>490</v>
      </c>
      <c r="E244" s="58"/>
      <c r="F244" s="56">
        <f t="shared" ref="F244:I244" si="138">F245</f>
        <v>149.99</v>
      </c>
      <c r="G244" s="56">
        <f t="shared" si="138"/>
        <v>96.49</v>
      </c>
      <c r="H244" s="96">
        <f t="shared" si="138"/>
        <v>149.99</v>
      </c>
      <c r="I244" s="117">
        <f t="shared" si="138"/>
        <v>150</v>
      </c>
    </row>
    <row r="245" spans="1:9" ht="39.6" hidden="1">
      <c r="A245" s="10" t="s">
        <v>23</v>
      </c>
      <c r="B245" s="58" t="s">
        <v>159</v>
      </c>
      <c r="C245" s="58" t="s">
        <v>194</v>
      </c>
      <c r="D245" s="58" t="s">
        <v>490</v>
      </c>
      <c r="E245" s="58" t="s">
        <v>24</v>
      </c>
      <c r="F245" s="56">
        <v>149.99</v>
      </c>
      <c r="G245" s="56">
        <v>96.49</v>
      </c>
      <c r="H245" s="96">
        <v>149.99</v>
      </c>
      <c r="I245" s="117">
        <v>150</v>
      </c>
    </row>
    <row r="246" spans="1:9" ht="26.4">
      <c r="A246" s="10" t="s">
        <v>633</v>
      </c>
      <c r="B246" s="60" t="s">
        <v>159</v>
      </c>
      <c r="C246" s="60" t="s">
        <v>194</v>
      </c>
      <c r="D246" s="60" t="s">
        <v>199</v>
      </c>
      <c r="E246" s="60"/>
      <c r="F246" s="56">
        <f t="shared" ref="F246:I246" si="139">F247</f>
        <v>450</v>
      </c>
      <c r="G246" s="56">
        <f t="shared" si="139"/>
        <v>450</v>
      </c>
      <c r="H246" s="96">
        <f t="shared" si="139"/>
        <v>499.3</v>
      </c>
      <c r="I246" s="117">
        <f t="shared" si="139"/>
        <v>556.79999999999995</v>
      </c>
    </row>
    <row r="247" spans="1:9" ht="39.6">
      <c r="A247" s="10" t="s">
        <v>23</v>
      </c>
      <c r="B247" s="60" t="s">
        <v>159</v>
      </c>
      <c r="C247" s="60" t="s">
        <v>194</v>
      </c>
      <c r="D247" s="60" t="s">
        <v>199</v>
      </c>
      <c r="E247" s="60" t="s">
        <v>24</v>
      </c>
      <c r="F247" s="56">
        <v>450</v>
      </c>
      <c r="G247" s="56">
        <v>450</v>
      </c>
      <c r="H247" s="96">
        <v>499.3</v>
      </c>
      <c r="I247" s="117">
        <v>556.79999999999995</v>
      </c>
    </row>
    <row r="248" spans="1:9" ht="26.4" hidden="1">
      <c r="A248" s="10" t="s">
        <v>579</v>
      </c>
      <c r="B248" s="58" t="s">
        <v>159</v>
      </c>
      <c r="C248" s="58" t="s">
        <v>194</v>
      </c>
      <c r="D248" s="58" t="s">
        <v>580</v>
      </c>
      <c r="E248" s="58"/>
      <c r="F248" s="56"/>
      <c r="G248" s="56"/>
      <c r="H248" s="97">
        <f>H249</f>
        <v>3997.2</v>
      </c>
      <c r="I248" s="118">
        <f>I249</f>
        <v>3997.2</v>
      </c>
    </row>
    <row r="249" spans="1:9" ht="39.6" hidden="1">
      <c r="A249" s="10" t="s">
        <v>23</v>
      </c>
      <c r="B249" s="58" t="s">
        <v>159</v>
      </c>
      <c r="C249" s="58" t="s">
        <v>194</v>
      </c>
      <c r="D249" s="58" t="s">
        <v>580</v>
      </c>
      <c r="E249" s="58" t="s">
        <v>24</v>
      </c>
      <c r="F249" s="56"/>
      <c r="G249" s="56"/>
      <c r="H249" s="97">
        <v>3997.2</v>
      </c>
      <c r="I249" s="118">
        <v>3997.2</v>
      </c>
    </row>
    <row r="250" spans="1:9" ht="66" hidden="1">
      <c r="A250" s="10" t="s">
        <v>491</v>
      </c>
      <c r="B250" s="58" t="s">
        <v>159</v>
      </c>
      <c r="C250" s="58" t="s">
        <v>194</v>
      </c>
      <c r="D250" s="58" t="s">
        <v>492</v>
      </c>
      <c r="E250" s="58"/>
      <c r="F250" s="56">
        <f t="shared" ref="F250:I250" si="140">F251</f>
        <v>141.78440000000001</v>
      </c>
      <c r="G250" s="56">
        <f t="shared" si="140"/>
        <v>141.78440000000001</v>
      </c>
      <c r="H250" s="97">
        <f t="shared" si="140"/>
        <v>141.78440000000001</v>
      </c>
      <c r="I250" s="118">
        <f t="shared" si="140"/>
        <v>141.80000000000001</v>
      </c>
    </row>
    <row r="251" spans="1:9" hidden="1">
      <c r="A251" s="10" t="s">
        <v>246</v>
      </c>
      <c r="B251" s="58" t="s">
        <v>159</v>
      </c>
      <c r="C251" s="58" t="s">
        <v>194</v>
      </c>
      <c r="D251" s="58" t="s">
        <v>492</v>
      </c>
      <c r="E251" s="58" t="s">
        <v>247</v>
      </c>
      <c r="F251" s="56">
        <v>141.78440000000001</v>
      </c>
      <c r="G251" s="56">
        <v>141.78440000000001</v>
      </c>
      <c r="H251" s="96">
        <v>141.78440000000001</v>
      </c>
      <c r="I251" s="117">
        <v>141.80000000000001</v>
      </c>
    </row>
    <row r="252" spans="1:9" ht="41.4" customHeight="1">
      <c r="A252" s="10" t="s">
        <v>634</v>
      </c>
      <c r="B252" s="60" t="s">
        <v>159</v>
      </c>
      <c r="C252" s="60" t="s">
        <v>194</v>
      </c>
      <c r="D252" s="60" t="s">
        <v>200</v>
      </c>
      <c r="E252" s="60"/>
      <c r="F252" s="56">
        <f t="shared" ref="F252:I252" si="141">F253</f>
        <v>44.21</v>
      </c>
      <c r="G252" s="56">
        <f t="shared" si="141"/>
        <v>50</v>
      </c>
      <c r="H252" s="96">
        <f t="shared" si="141"/>
        <v>43.8</v>
      </c>
      <c r="I252" s="117">
        <f t="shared" si="141"/>
        <v>50</v>
      </c>
    </row>
    <row r="253" spans="1:9" ht="39.6">
      <c r="A253" s="10" t="s">
        <v>23</v>
      </c>
      <c r="B253" s="60" t="s">
        <v>159</v>
      </c>
      <c r="C253" s="60" t="s">
        <v>194</v>
      </c>
      <c r="D253" s="60" t="s">
        <v>200</v>
      </c>
      <c r="E253" s="60" t="s">
        <v>24</v>
      </c>
      <c r="F253" s="56">
        <v>44.21</v>
      </c>
      <c r="G253" s="56">
        <v>50</v>
      </c>
      <c r="H253" s="96">
        <v>43.8</v>
      </c>
      <c r="I253" s="117">
        <v>50</v>
      </c>
    </row>
    <row r="254" spans="1:9" ht="26.4">
      <c r="A254" s="10" t="s">
        <v>579</v>
      </c>
      <c r="B254" s="58" t="s">
        <v>159</v>
      </c>
      <c r="C254" s="58" t="s">
        <v>194</v>
      </c>
      <c r="D254" s="58" t="s">
        <v>581</v>
      </c>
      <c r="E254" s="58"/>
      <c r="F254" s="56"/>
      <c r="G254" s="56"/>
      <c r="H254" s="97">
        <f>H255</f>
        <v>0.4</v>
      </c>
      <c r="I254" s="118">
        <f>I255</f>
        <v>0.5</v>
      </c>
    </row>
    <row r="255" spans="1:9" ht="39.6">
      <c r="A255" s="10" t="s">
        <v>23</v>
      </c>
      <c r="B255" s="58" t="s">
        <v>159</v>
      </c>
      <c r="C255" s="58" t="s">
        <v>194</v>
      </c>
      <c r="D255" s="58" t="s">
        <v>581</v>
      </c>
      <c r="E255" s="58" t="s">
        <v>24</v>
      </c>
      <c r="F255" s="56"/>
      <c r="G255" s="56"/>
      <c r="H255" s="97">
        <v>0.4</v>
      </c>
      <c r="I255" s="118">
        <v>0.5</v>
      </c>
    </row>
    <row r="256" spans="1:9" ht="26.4" hidden="1">
      <c r="A256" s="10" t="s">
        <v>478</v>
      </c>
      <c r="B256" s="58" t="s">
        <v>159</v>
      </c>
      <c r="C256" s="58" t="s">
        <v>194</v>
      </c>
      <c r="D256" s="58" t="s">
        <v>549</v>
      </c>
      <c r="E256" s="58"/>
      <c r="F256" s="56">
        <f>F257</f>
        <v>573.20000000000005</v>
      </c>
      <c r="G256" s="56"/>
      <c r="H256" s="97">
        <f>H257</f>
        <v>573.20000000000005</v>
      </c>
      <c r="I256" s="118">
        <f>I257</f>
        <v>573.20000000000005</v>
      </c>
    </row>
    <row r="257" spans="1:9" hidden="1">
      <c r="A257" s="10" t="s">
        <v>206</v>
      </c>
      <c r="B257" s="58" t="s">
        <v>159</v>
      </c>
      <c r="C257" s="58" t="s">
        <v>194</v>
      </c>
      <c r="D257" s="58" t="s">
        <v>549</v>
      </c>
      <c r="E257" s="58" t="s">
        <v>207</v>
      </c>
      <c r="F257" s="56">
        <v>573.20000000000005</v>
      </c>
      <c r="G257" s="56"/>
      <c r="H257" s="96">
        <v>573.20000000000005</v>
      </c>
      <c r="I257" s="117">
        <v>573.20000000000005</v>
      </c>
    </row>
    <row r="258" spans="1:9" ht="52.8" hidden="1">
      <c r="A258" s="10" t="s">
        <v>550</v>
      </c>
      <c r="B258" s="58" t="s">
        <v>159</v>
      </c>
      <c r="C258" s="58" t="s">
        <v>194</v>
      </c>
      <c r="D258" s="58" t="s">
        <v>551</v>
      </c>
      <c r="E258" s="58"/>
      <c r="F258" s="56">
        <f>F259</f>
        <v>9330</v>
      </c>
      <c r="G258" s="56"/>
      <c r="H258" s="96">
        <f>H259</f>
        <v>9330</v>
      </c>
      <c r="I258" s="117">
        <f>I259</f>
        <v>9330</v>
      </c>
    </row>
    <row r="259" spans="1:9" hidden="1">
      <c r="A259" s="10" t="s">
        <v>206</v>
      </c>
      <c r="B259" s="58" t="s">
        <v>159</v>
      </c>
      <c r="C259" s="58" t="s">
        <v>194</v>
      </c>
      <c r="D259" s="58" t="s">
        <v>551</v>
      </c>
      <c r="E259" s="58" t="s">
        <v>207</v>
      </c>
      <c r="F259" s="56">
        <v>9330</v>
      </c>
      <c r="G259" s="56"/>
      <c r="H259" s="96">
        <v>9330</v>
      </c>
      <c r="I259" s="117">
        <v>9330</v>
      </c>
    </row>
    <row r="260" spans="1:9" ht="26.4" hidden="1">
      <c r="A260" s="10" t="s">
        <v>478</v>
      </c>
      <c r="B260" s="58" t="s">
        <v>159</v>
      </c>
      <c r="C260" s="58" t="s">
        <v>194</v>
      </c>
      <c r="D260" s="58" t="s">
        <v>512</v>
      </c>
      <c r="E260" s="58"/>
      <c r="F260" s="56">
        <f t="shared" ref="F260:I260" si="142">F261</f>
        <v>5.79</v>
      </c>
      <c r="G260" s="56">
        <f t="shared" si="142"/>
        <v>0</v>
      </c>
      <c r="H260" s="96">
        <f t="shared" si="142"/>
        <v>5.79</v>
      </c>
      <c r="I260" s="117">
        <f t="shared" si="142"/>
        <v>5.8</v>
      </c>
    </row>
    <row r="261" spans="1:9" hidden="1">
      <c r="A261" s="10" t="s">
        <v>206</v>
      </c>
      <c r="B261" s="58" t="s">
        <v>159</v>
      </c>
      <c r="C261" s="58" t="s">
        <v>194</v>
      </c>
      <c r="D261" s="58" t="s">
        <v>512</v>
      </c>
      <c r="E261" s="58" t="s">
        <v>207</v>
      </c>
      <c r="F261" s="56">
        <v>5.79</v>
      </c>
      <c r="G261" s="56">
        <v>0</v>
      </c>
      <c r="H261" s="96">
        <v>5.79</v>
      </c>
      <c r="I261" s="117">
        <v>5.8</v>
      </c>
    </row>
    <row r="262" spans="1:9" ht="26.4">
      <c r="A262" s="10" t="s">
        <v>635</v>
      </c>
      <c r="B262" s="60" t="s">
        <v>159</v>
      </c>
      <c r="C262" s="60" t="s">
        <v>194</v>
      </c>
      <c r="D262" s="60" t="s">
        <v>202</v>
      </c>
      <c r="E262" s="60"/>
      <c r="F262" s="56">
        <f t="shared" ref="F262:I262" si="143">F263+F265</f>
        <v>550</v>
      </c>
      <c r="G262" s="56">
        <f t="shared" si="143"/>
        <v>550</v>
      </c>
      <c r="H262" s="96">
        <f t="shared" si="143"/>
        <v>300</v>
      </c>
      <c r="I262" s="117">
        <f t="shared" si="143"/>
        <v>250</v>
      </c>
    </row>
    <row r="263" spans="1:9" ht="39.6" hidden="1">
      <c r="A263" s="10" t="s">
        <v>203</v>
      </c>
      <c r="B263" s="60" t="s">
        <v>159</v>
      </c>
      <c r="C263" s="60" t="s">
        <v>194</v>
      </c>
      <c r="D263" s="60" t="s">
        <v>204</v>
      </c>
      <c r="E263" s="60"/>
      <c r="F263" s="56">
        <f t="shared" ref="F263:G263" si="144">F264</f>
        <v>500</v>
      </c>
      <c r="G263" s="56">
        <f t="shared" si="144"/>
        <v>500</v>
      </c>
      <c r="H263" s="96">
        <v>250</v>
      </c>
      <c r="I263" s="117">
        <f>I264</f>
        <v>250</v>
      </c>
    </row>
    <row r="264" spans="1:9" ht="39.6" hidden="1">
      <c r="A264" s="10" t="s">
        <v>23</v>
      </c>
      <c r="B264" s="60" t="s">
        <v>159</v>
      </c>
      <c r="C264" s="60" t="s">
        <v>194</v>
      </c>
      <c r="D264" s="60" t="s">
        <v>204</v>
      </c>
      <c r="E264" s="60" t="s">
        <v>24</v>
      </c>
      <c r="F264" s="56">
        <v>500</v>
      </c>
      <c r="G264" s="56">
        <v>500</v>
      </c>
      <c r="H264" s="96">
        <v>250</v>
      </c>
      <c r="I264" s="117">
        <v>250</v>
      </c>
    </row>
    <row r="265" spans="1:9" ht="52.8">
      <c r="A265" s="10" t="s">
        <v>636</v>
      </c>
      <c r="B265" s="60" t="s">
        <v>159</v>
      </c>
      <c r="C265" s="60" t="s">
        <v>194</v>
      </c>
      <c r="D265" s="60" t="s">
        <v>205</v>
      </c>
      <c r="E265" s="60"/>
      <c r="F265" s="56">
        <f t="shared" ref="F265:I265" si="145">F266</f>
        <v>50</v>
      </c>
      <c r="G265" s="56">
        <f t="shared" si="145"/>
        <v>50</v>
      </c>
      <c r="H265" s="96">
        <f t="shared" si="145"/>
        <v>50</v>
      </c>
      <c r="I265" s="117">
        <f t="shared" si="145"/>
        <v>0</v>
      </c>
    </row>
    <row r="266" spans="1:9" ht="13.2" customHeight="1">
      <c r="A266" s="10" t="s">
        <v>206</v>
      </c>
      <c r="B266" s="60" t="s">
        <v>159</v>
      </c>
      <c r="C266" s="60" t="s">
        <v>194</v>
      </c>
      <c r="D266" s="60" t="s">
        <v>205</v>
      </c>
      <c r="E266" s="60" t="s">
        <v>207</v>
      </c>
      <c r="F266" s="56">
        <v>50</v>
      </c>
      <c r="G266" s="56">
        <v>50</v>
      </c>
      <c r="H266" s="96">
        <v>50</v>
      </c>
      <c r="I266" s="117">
        <v>0</v>
      </c>
    </row>
    <row r="267" spans="1:9">
      <c r="A267" s="10" t="s">
        <v>208</v>
      </c>
      <c r="B267" s="60" t="s">
        <v>159</v>
      </c>
      <c r="C267" s="60" t="s">
        <v>209</v>
      </c>
      <c r="D267" s="60"/>
      <c r="E267" s="60"/>
      <c r="F267" s="56">
        <f>F268+F298+F305</f>
        <v>44866.629699999998</v>
      </c>
      <c r="G267" s="56">
        <f>G268+G298+G305</f>
        <v>47710.9473</v>
      </c>
      <c r="H267" s="96">
        <f>H268+H298+H305</f>
        <v>41739.2497</v>
      </c>
      <c r="I267" s="117">
        <f>I268+I298+I305</f>
        <v>40375.1</v>
      </c>
    </row>
    <row r="268" spans="1:9" ht="26.4">
      <c r="A268" s="10" t="s">
        <v>166</v>
      </c>
      <c r="B268" s="60" t="s">
        <v>159</v>
      </c>
      <c r="C268" s="60" t="s">
        <v>209</v>
      </c>
      <c r="D268" s="60" t="s">
        <v>167</v>
      </c>
      <c r="E268" s="60"/>
      <c r="F268" s="56">
        <f t="shared" ref="F268:I268" si="146">F269</f>
        <v>44666.629699999998</v>
      </c>
      <c r="G268" s="56">
        <f t="shared" si="146"/>
        <v>46110.9473</v>
      </c>
      <c r="H268" s="96">
        <f t="shared" si="146"/>
        <v>41339.349699999999</v>
      </c>
      <c r="I268" s="117">
        <f t="shared" si="146"/>
        <v>39544.5</v>
      </c>
    </row>
    <row r="269" spans="1:9" ht="26.4">
      <c r="A269" s="10" t="s">
        <v>210</v>
      </c>
      <c r="B269" s="60" t="s">
        <v>159</v>
      </c>
      <c r="C269" s="60" t="s">
        <v>209</v>
      </c>
      <c r="D269" s="60" t="s">
        <v>211</v>
      </c>
      <c r="E269" s="60"/>
      <c r="F269" s="56">
        <f>F270+F272+F274+F276+F278+F280+F282+F284+F286+F288+F290+F292+F294+F296</f>
        <v>44666.629699999998</v>
      </c>
      <c r="G269" s="56">
        <f>G270+G272+G274+G276+G278+G280+G282+G284+G286+G288+G290+G292+G294+G296</f>
        <v>46110.9473</v>
      </c>
      <c r="H269" s="96">
        <f>H270+H272+H274+H276+H278+H280+H282+H284+H286+H288+H290+H292+H294+H296</f>
        <v>41339.349699999999</v>
      </c>
      <c r="I269" s="117">
        <f>I270+I272+I274+I276+I278+I280+I282+I284+I286+I288+I290+I292+I294+I296</f>
        <v>39544.5</v>
      </c>
    </row>
    <row r="270" spans="1:9" ht="39.6" hidden="1">
      <c r="A270" s="10" t="s">
        <v>212</v>
      </c>
      <c r="B270" s="60" t="s">
        <v>159</v>
      </c>
      <c r="C270" s="60" t="s">
        <v>209</v>
      </c>
      <c r="D270" s="60" t="s">
        <v>213</v>
      </c>
      <c r="E270" s="60"/>
      <c r="F270" s="56">
        <f t="shared" ref="F270:I270" si="147">F271</f>
        <v>3924.81</v>
      </c>
      <c r="G270" s="56">
        <f t="shared" si="147"/>
        <v>4780.1275999999998</v>
      </c>
      <c r="H270" s="96">
        <f t="shared" si="147"/>
        <v>3924.81</v>
      </c>
      <c r="I270" s="117">
        <f t="shared" si="147"/>
        <v>3924.8</v>
      </c>
    </row>
    <row r="271" spans="1:9" ht="39.6" hidden="1">
      <c r="A271" s="10" t="s">
        <v>23</v>
      </c>
      <c r="B271" s="60" t="s">
        <v>159</v>
      </c>
      <c r="C271" s="60" t="s">
        <v>209</v>
      </c>
      <c r="D271" s="60" t="s">
        <v>213</v>
      </c>
      <c r="E271" s="60" t="s">
        <v>24</v>
      </c>
      <c r="F271" s="56">
        <v>3924.81</v>
      </c>
      <c r="G271" s="56">
        <v>4780.1275999999998</v>
      </c>
      <c r="H271" s="96">
        <v>3924.81</v>
      </c>
      <c r="I271" s="117">
        <v>3924.8</v>
      </c>
    </row>
    <row r="272" spans="1:9" ht="26.4" hidden="1">
      <c r="A272" s="10" t="s">
        <v>214</v>
      </c>
      <c r="B272" s="60" t="s">
        <v>159</v>
      </c>
      <c r="C272" s="60" t="s">
        <v>209</v>
      </c>
      <c r="D272" s="60" t="s">
        <v>215</v>
      </c>
      <c r="E272" s="60"/>
      <c r="F272" s="56">
        <f t="shared" ref="F272:I272" si="148">F273</f>
        <v>4000</v>
      </c>
      <c r="G272" s="56">
        <f t="shared" si="148"/>
        <v>4000</v>
      </c>
      <c r="H272" s="96">
        <f t="shared" si="148"/>
        <v>4000</v>
      </c>
      <c r="I272" s="117">
        <f t="shared" si="148"/>
        <v>4000</v>
      </c>
    </row>
    <row r="273" spans="1:9" ht="39.6" hidden="1">
      <c r="A273" s="10" t="s">
        <v>23</v>
      </c>
      <c r="B273" s="60" t="s">
        <v>159</v>
      </c>
      <c r="C273" s="60" t="s">
        <v>209</v>
      </c>
      <c r="D273" s="60" t="s">
        <v>215</v>
      </c>
      <c r="E273" s="60" t="s">
        <v>24</v>
      </c>
      <c r="F273" s="56">
        <v>4000</v>
      </c>
      <c r="G273" s="56">
        <v>4000</v>
      </c>
      <c r="H273" s="96">
        <v>4000</v>
      </c>
      <c r="I273" s="117">
        <v>4000</v>
      </c>
    </row>
    <row r="274" spans="1:9" ht="26.4">
      <c r="A274" s="10" t="s">
        <v>216</v>
      </c>
      <c r="B274" s="60" t="s">
        <v>159</v>
      </c>
      <c r="C274" s="60" t="s">
        <v>209</v>
      </c>
      <c r="D274" s="60" t="s">
        <v>217</v>
      </c>
      <c r="E274" s="60"/>
      <c r="F274" s="56">
        <f t="shared" ref="F274:G274" si="149">F275</f>
        <v>472.1</v>
      </c>
      <c r="G274" s="56">
        <f t="shared" si="149"/>
        <v>472.1</v>
      </c>
      <c r="H274" s="96">
        <f>H275</f>
        <v>8.32</v>
      </c>
      <c r="I274" s="117">
        <f>I275</f>
        <v>0</v>
      </c>
    </row>
    <row r="275" spans="1:9" ht="39.6">
      <c r="A275" s="10" t="s">
        <v>23</v>
      </c>
      <c r="B275" s="60" t="s">
        <v>159</v>
      </c>
      <c r="C275" s="60" t="s">
        <v>209</v>
      </c>
      <c r="D275" s="60" t="s">
        <v>217</v>
      </c>
      <c r="E275" s="60" t="s">
        <v>24</v>
      </c>
      <c r="F275" s="56">
        <v>472.1</v>
      </c>
      <c r="G275" s="56">
        <v>472.1</v>
      </c>
      <c r="H275" s="96">
        <v>8.32</v>
      </c>
      <c r="I275" s="117">
        <v>0</v>
      </c>
    </row>
    <row r="276" spans="1:9" ht="66">
      <c r="A276" s="10" t="s">
        <v>218</v>
      </c>
      <c r="B276" s="60" t="s">
        <v>159</v>
      </c>
      <c r="C276" s="60" t="s">
        <v>209</v>
      </c>
      <c r="D276" s="60" t="s">
        <v>219</v>
      </c>
      <c r="E276" s="60"/>
      <c r="F276" s="56">
        <f t="shared" ref="F276:I276" si="150">F277</f>
        <v>600</v>
      </c>
      <c r="G276" s="56">
        <f t="shared" si="150"/>
        <v>600</v>
      </c>
      <c r="H276" s="96">
        <f t="shared" si="150"/>
        <v>549</v>
      </c>
      <c r="I276" s="117">
        <f t="shared" si="150"/>
        <v>537.4</v>
      </c>
    </row>
    <row r="277" spans="1:9" ht="39.6">
      <c r="A277" s="10" t="s">
        <v>23</v>
      </c>
      <c r="B277" s="60" t="s">
        <v>159</v>
      </c>
      <c r="C277" s="60" t="s">
        <v>209</v>
      </c>
      <c r="D277" s="60" t="s">
        <v>219</v>
      </c>
      <c r="E277" s="60" t="s">
        <v>24</v>
      </c>
      <c r="F277" s="56">
        <v>600</v>
      </c>
      <c r="G277" s="56">
        <v>600</v>
      </c>
      <c r="H277" s="96">
        <v>549</v>
      </c>
      <c r="I277" s="117">
        <v>537.4</v>
      </c>
    </row>
    <row r="278" spans="1:9" hidden="1">
      <c r="A278" s="10" t="s">
        <v>220</v>
      </c>
      <c r="B278" s="60" t="s">
        <v>159</v>
      </c>
      <c r="C278" s="60" t="s">
        <v>209</v>
      </c>
      <c r="D278" s="60" t="s">
        <v>221</v>
      </c>
      <c r="E278" s="60"/>
      <c r="F278" s="56">
        <f t="shared" ref="F278:I278" si="151">F279</f>
        <v>2500</v>
      </c>
      <c r="G278" s="56">
        <f t="shared" si="151"/>
        <v>2500</v>
      </c>
      <c r="H278" s="96">
        <f t="shared" si="151"/>
        <v>2500</v>
      </c>
      <c r="I278" s="117">
        <f t="shared" si="151"/>
        <v>2500</v>
      </c>
    </row>
    <row r="279" spans="1:9" ht="39.6" hidden="1">
      <c r="A279" s="10" t="s">
        <v>23</v>
      </c>
      <c r="B279" s="60" t="s">
        <v>159</v>
      </c>
      <c r="C279" s="60" t="s">
        <v>209</v>
      </c>
      <c r="D279" s="60" t="s">
        <v>221</v>
      </c>
      <c r="E279" s="60" t="s">
        <v>24</v>
      </c>
      <c r="F279" s="56">
        <v>2500</v>
      </c>
      <c r="G279" s="56">
        <v>2500</v>
      </c>
      <c r="H279" s="96">
        <v>2500</v>
      </c>
      <c r="I279" s="117">
        <v>2500</v>
      </c>
    </row>
    <row r="280" spans="1:9" ht="52.8" hidden="1">
      <c r="A280" s="10" t="s">
        <v>637</v>
      </c>
      <c r="B280" s="60" t="s">
        <v>159</v>
      </c>
      <c r="C280" s="60" t="s">
        <v>209</v>
      </c>
      <c r="D280" s="60" t="s">
        <v>222</v>
      </c>
      <c r="E280" s="60"/>
      <c r="F280" s="56">
        <f t="shared" ref="F280:I280" si="152">F281</f>
        <v>2260</v>
      </c>
      <c r="G280" s="56">
        <f t="shared" si="152"/>
        <v>2260</v>
      </c>
      <c r="H280" s="96">
        <f t="shared" si="152"/>
        <v>2260</v>
      </c>
      <c r="I280" s="117">
        <f t="shared" si="152"/>
        <v>2260</v>
      </c>
    </row>
    <row r="281" spans="1:9" ht="39.6" hidden="1">
      <c r="A281" s="10" t="s">
        <v>23</v>
      </c>
      <c r="B281" s="60" t="s">
        <v>159</v>
      </c>
      <c r="C281" s="60" t="s">
        <v>209</v>
      </c>
      <c r="D281" s="60" t="s">
        <v>222</v>
      </c>
      <c r="E281" s="60" t="s">
        <v>24</v>
      </c>
      <c r="F281" s="56">
        <v>2260</v>
      </c>
      <c r="G281" s="56">
        <v>2260</v>
      </c>
      <c r="H281" s="96">
        <v>2260</v>
      </c>
      <c r="I281" s="117">
        <v>2260</v>
      </c>
    </row>
    <row r="282" spans="1:9">
      <c r="A282" s="10" t="s">
        <v>223</v>
      </c>
      <c r="B282" s="60" t="s">
        <v>159</v>
      </c>
      <c r="C282" s="60" t="s">
        <v>209</v>
      </c>
      <c r="D282" s="60" t="s">
        <v>224</v>
      </c>
      <c r="E282" s="60"/>
      <c r="F282" s="56">
        <f t="shared" ref="F282:G282" si="153">F283</f>
        <v>23901.8</v>
      </c>
      <c r="G282" s="56">
        <f t="shared" si="153"/>
        <v>23901.8</v>
      </c>
      <c r="H282" s="96">
        <f>H283</f>
        <v>23201.8</v>
      </c>
      <c r="I282" s="117">
        <f>I283</f>
        <v>21050.3</v>
      </c>
    </row>
    <row r="283" spans="1:9" ht="39.6">
      <c r="A283" s="10" t="s">
        <v>23</v>
      </c>
      <c r="B283" s="60" t="s">
        <v>159</v>
      </c>
      <c r="C283" s="60" t="s">
        <v>209</v>
      </c>
      <c r="D283" s="60" t="s">
        <v>224</v>
      </c>
      <c r="E283" s="60" t="s">
        <v>24</v>
      </c>
      <c r="F283" s="56">
        <v>23901.8</v>
      </c>
      <c r="G283" s="56">
        <v>23901.8</v>
      </c>
      <c r="H283" s="96">
        <v>23201.8</v>
      </c>
      <c r="I283" s="117">
        <v>21050.3</v>
      </c>
    </row>
    <row r="284" spans="1:9" ht="26.4">
      <c r="A284" s="10" t="s">
        <v>514</v>
      </c>
      <c r="B284" s="60" t="s">
        <v>159</v>
      </c>
      <c r="C284" s="60" t="s">
        <v>209</v>
      </c>
      <c r="D284" s="60" t="s">
        <v>225</v>
      </c>
      <c r="E284" s="60"/>
      <c r="F284" s="56">
        <f t="shared" ref="F284:G284" si="154">F285</f>
        <v>1500</v>
      </c>
      <c r="G284" s="56">
        <f t="shared" si="154"/>
        <v>1500</v>
      </c>
      <c r="H284" s="96">
        <f>H285</f>
        <v>0</v>
      </c>
      <c r="I284" s="117">
        <f>I285</f>
        <v>1050</v>
      </c>
    </row>
    <row r="285" spans="1:9" ht="39.6">
      <c r="A285" s="10" t="s">
        <v>23</v>
      </c>
      <c r="B285" s="60" t="s">
        <v>159</v>
      </c>
      <c r="C285" s="60" t="s">
        <v>209</v>
      </c>
      <c r="D285" s="60" t="s">
        <v>225</v>
      </c>
      <c r="E285" s="60" t="s">
        <v>24</v>
      </c>
      <c r="F285" s="56">
        <v>1500</v>
      </c>
      <c r="G285" s="56">
        <v>1500</v>
      </c>
      <c r="H285" s="96">
        <v>0</v>
      </c>
      <c r="I285" s="117">
        <v>1050</v>
      </c>
    </row>
    <row r="286" spans="1:9" ht="26.4" hidden="1">
      <c r="A286" s="10" t="s">
        <v>493</v>
      </c>
      <c r="B286" s="58" t="s">
        <v>159</v>
      </c>
      <c r="C286" s="58" t="s">
        <v>209</v>
      </c>
      <c r="D286" s="58" t="s">
        <v>494</v>
      </c>
      <c r="E286" s="58"/>
      <c r="F286" s="56">
        <f t="shared" ref="F286:I286" si="155">F287</f>
        <v>53.5197</v>
      </c>
      <c r="G286" s="56">
        <f t="shared" si="155"/>
        <v>53.5197</v>
      </c>
      <c r="H286" s="96">
        <f t="shared" si="155"/>
        <v>53.5197</v>
      </c>
      <c r="I286" s="117">
        <f t="shared" si="155"/>
        <v>53.5</v>
      </c>
    </row>
    <row r="287" spans="1:9" ht="39.6" hidden="1">
      <c r="A287" s="10" t="s">
        <v>23</v>
      </c>
      <c r="B287" s="58" t="s">
        <v>159</v>
      </c>
      <c r="C287" s="58" t="s">
        <v>209</v>
      </c>
      <c r="D287" s="58" t="s">
        <v>494</v>
      </c>
      <c r="E287" s="58" t="s">
        <v>24</v>
      </c>
      <c r="F287" s="56">
        <v>53.5197</v>
      </c>
      <c r="G287" s="56">
        <v>53.5197</v>
      </c>
      <c r="H287" s="96">
        <v>53.5197</v>
      </c>
      <c r="I287" s="117">
        <v>53.5</v>
      </c>
    </row>
    <row r="288" spans="1:9" ht="26.4">
      <c r="A288" s="10" t="s">
        <v>493</v>
      </c>
      <c r="B288" s="60" t="s">
        <v>159</v>
      </c>
      <c r="C288" s="60" t="s">
        <v>209</v>
      </c>
      <c r="D288" s="60" t="s">
        <v>474</v>
      </c>
      <c r="E288" s="60"/>
      <c r="F288" s="56">
        <f t="shared" ref="F288:I288" si="156">F289</f>
        <v>3327</v>
      </c>
      <c r="G288" s="56">
        <f t="shared" si="156"/>
        <v>4000</v>
      </c>
      <c r="H288" s="97">
        <f t="shared" si="156"/>
        <v>2626.9</v>
      </c>
      <c r="I288" s="118">
        <f t="shared" si="156"/>
        <v>1880.3</v>
      </c>
    </row>
    <row r="289" spans="1:9" ht="39.6">
      <c r="A289" s="10" t="s">
        <v>23</v>
      </c>
      <c r="B289" s="60" t="s">
        <v>159</v>
      </c>
      <c r="C289" s="60" t="s">
        <v>209</v>
      </c>
      <c r="D289" s="60" t="s">
        <v>474</v>
      </c>
      <c r="E289" s="60" t="s">
        <v>24</v>
      </c>
      <c r="F289" s="56">
        <v>3327</v>
      </c>
      <c r="G289" s="56">
        <v>4000</v>
      </c>
      <c r="H289" s="96">
        <v>2626.9</v>
      </c>
      <c r="I289" s="117">
        <v>1880.3</v>
      </c>
    </row>
    <row r="290" spans="1:9" ht="39.6">
      <c r="A290" s="10" t="s">
        <v>226</v>
      </c>
      <c r="B290" s="60" t="s">
        <v>159</v>
      </c>
      <c r="C290" s="60" t="s">
        <v>209</v>
      </c>
      <c r="D290" s="60" t="s">
        <v>227</v>
      </c>
      <c r="E290" s="60"/>
      <c r="F290" s="56">
        <f t="shared" ref="F290:I290" si="157">F291</f>
        <v>1350</v>
      </c>
      <c r="G290" s="56">
        <f t="shared" si="157"/>
        <v>1350</v>
      </c>
      <c r="H290" s="96">
        <f t="shared" si="157"/>
        <v>1360</v>
      </c>
      <c r="I290" s="117">
        <f t="shared" si="157"/>
        <v>1356.6</v>
      </c>
    </row>
    <row r="291" spans="1:9" ht="39.6">
      <c r="A291" s="10" t="s">
        <v>23</v>
      </c>
      <c r="B291" s="60" t="s">
        <v>159</v>
      </c>
      <c r="C291" s="60" t="s">
        <v>209</v>
      </c>
      <c r="D291" s="60" t="s">
        <v>227</v>
      </c>
      <c r="E291" s="60" t="s">
        <v>24</v>
      </c>
      <c r="F291" s="56">
        <v>1350</v>
      </c>
      <c r="G291" s="56">
        <v>1350</v>
      </c>
      <c r="H291" s="96">
        <v>1360</v>
      </c>
      <c r="I291" s="118">
        <v>1356.6</v>
      </c>
    </row>
    <row r="292" spans="1:9">
      <c r="A292" s="10" t="s">
        <v>228</v>
      </c>
      <c r="B292" s="60" t="s">
        <v>159</v>
      </c>
      <c r="C292" s="60" t="s">
        <v>209</v>
      </c>
      <c r="D292" s="60" t="s">
        <v>229</v>
      </c>
      <c r="E292" s="60"/>
      <c r="F292" s="56">
        <f t="shared" ref="F292:I292" si="158">F293</f>
        <v>599.4</v>
      </c>
      <c r="G292" s="56">
        <f t="shared" si="158"/>
        <v>599.4</v>
      </c>
      <c r="H292" s="96">
        <f t="shared" si="158"/>
        <v>599.4</v>
      </c>
      <c r="I292" s="117">
        <f t="shared" si="158"/>
        <v>545.6</v>
      </c>
    </row>
    <row r="293" spans="1:9" ht="39.6">
      <c r="A293" s="10" t="s">
        <v>23</v>
      </c>
      <c r="B293" s="60" t="s">
        <v>159</v>
      </c>
      <c r="C293" s="60" t="s">
        <v>209</v>
      </c>
      <c r="D293" s="60" t="s">
        <v>229</v>
      </c>
      <c r="E293" s="60" t="s">
        <v>24</v>
      </c>
      <c r="F293" s="56">
        <v>599.4</v>
      </c>
      <c r="G293" s="56">
        <v>599.4</v>
      </c>
      <c r="H293" s="96">
        <v>599.4</v>
      </c>
      <c r="I293" s="117">
        <v>545.6</v>
      </c>
    </row>
    <row r="294" spans="1:9" ht="26.4">
      <c r="A294" s="10" t="s">
        <v>230</v>
      </c>
      <c r="B294" s="60" t="s">
        <v>159</v>
      </c>
      <c r="C294" s="60" t="s">
        <v>209</v>
      </c>
      <c r="D294" s="60" t="s">
        <v>231</v>
      </c>
      <c r="E294" s="60"/>
      <c r="F294" s="56">
        <f t="shared" ref="F294:I294" si="159">F295</f>
        <v>168</v>
      </c>
      <c r="G294" s="56">
        <f t="shared" si="159"/>
        <v>84</v>
      </c>
      <c r="H294" s="96">
        <f t="shared" si="159"/>
        <v>245.6</v>
      </c>
      <c r="I294" s="117">
        <f t="shared" si="159"/>
        <v>308</v>
      </c>
    </row>
    <row r="295" spans="1:9" ht="39.6">
      <c r="A295" s="10" t="s">
        <v>23</v>
      </c>
      <c r="B295" s="60" t="s">
        <v>159</v>
      </c>
      <c r="C295" s="60" t="s">
        <v>209</v>
      </c>
      <c r="D295" s="60" t="s">
        <v>231</v>
      </c>
      <c r="E295" s="60" t="s">
        <v>24</v>
      </c>
      <c r="F295" s="56">
        <v>168</v>
      </c>
      <c r="G295" s="56">
        <v>84</v>
      </c>
      <c r="H295" s="96">
        <v>245.6</v>
      </c>
      <c r="I295" s="117">
        <v>308</v>
      </c>
    </row>
    <row r="296" spans="1:9" ht="52.8">
      <c r="A296" s="10" t="s">
        <v>637</v>
      </c>
      <c r="B296" s="60" t="s">
        <v>159</v>
      </c>
      <c r="C296" s="60" t="s">
        <v>209</v>
      </c>
      <c r="D296" s="60" t="s">
        <v>232</v>
      </c>
      <c r="E296" s="60"/>
      <c r="F296" s="56">
        <f t="shared" ref="F296:I296" si="160">F297</f>
        <v>10</v>
      </c>
      <c r="G296" s="56">
        <f t="shared" si="160"/>
        <v>10</v>
      </c>
      <c r="H296" s="96">
        <f t="shared" si="160"/>
        <v>10</v>
      </c>
      <c r="I296" s="117">
        <f t="shared" si="160"/>
        <v>78</v>
      </c>
    </row>
    <row r="297" spans="1:9" ht="39.6">
      <c r="A297" s="10" t="s">
        <v>23</v>
      </c>
      <c r="B297" s="60" t="s">
        <v>159</v>
      </c>
      <c r="C297" s="60" t="s">
        <v>209</v>
      </c>
      <c r="D297" s="60" t="s">
        <v>232</v>
      </c>
      <c r="E297" s="60" t="s">
        <v>24</v>
      </c>
      <c r="F297" s="56">
        <v>10</v>
      </c>
      <c r="G297" s="56">
        <v>10</v>
      </c>
      <c r="H297" s="96">
        <v>10</v>
      </c>
      <c r="I297" s="117">
        <v>78</v>
      </c>
    </row>
    <row r="298" spans="1:9" ht="26.4">
      <c r="A298" s="10" t="s">
        <v>201</v>
      </c>
      <c r="B298" s="60" t="s">
        <v>159</v>
      </c>
      <c r="C298" s="60" t="s">
        <v>209</v>
      </c>
      <c r="D298" s="60" t="s">
        <v>202</v>
      </c>
      <c r="E298" s="60"/>
      <c r="F298" s="56">
        <f>F301</f>
        <v>200</v>
      </c>
      <c r="G298" s="56">
        <f>G301</f>
        <v>200</v>
      </c>
      <c r="H298" s="96">
        <f>H301+H299+H303</f>
        <v>399.9</v>
      </c>
      <c r="I298" s="117">
        <f>I301+I299+I303</f>
        <v>830.6</v>
      </c>
    </row>
    <row r="299" spans="1:9" ht="66">
      <c r="A299" s="10" t="s">
        <v>582</v>
      </c>
      <c r="B299" s="58" t="s">
        <v>159</v>
      </c>
      <c r="C299" s="58" t="s">
        <v>209</v>
      </c>
      <c r="D299" s="58" t="s">
        <v>583</v>
      </c>
      <c r="E299" s="58"/>
      <c r="F299" s="56"/>
      <c r="G299" s="56"/>
      <c r="H299" s="97">
        <f>H300</f>
        <v>249.9</v>
      </c>
      <c r="I299" s="118">
        <f>I300</f>
        <v>664.5</v>
      </c>
    </row>
    <row r="300" spans="1:9" ht="39.6">
      <c r="A300" s="10" t="s">
        <v>23</v>
      </c>
      <c r="B300" s="58" t="s">
        <v>159</v>
      </c>
      <c r="C300" s="58" t="s">
        <v>209</v>
      </c>
      <c r="D300" s="58" t="s">
        <v>583</v>
      </c>
      <c r="E300" s="58" t="s">
        <v>24</v>
      </c>
      <c r="F300" s="56"/>
      <c r="G300" s="56"/>
      <c r="H300" s="97">
        <v>249.9</v>
      </c>
      <c r="I300" s="118">
        <v>664.5</v>
      </c>
    </row>
    <row r="301" spans="1:9" ht="52.8">
      <c r="A301" s="10" t="s">
        <v>638</v>
      </c>
      <c r="B301" s="64" t="s">
        <v>159</v>
      </c>
      <c r="C301" s="64" t="s">
        <v>209</v>
      </c>
      <c r="D301" s="64" t="s">
        <v>234</v>
      </c>
      <c r="E301" s="64"/>
      <c r="F301" s="56">
        <f t="shared" ref="F301:I301" si="161">F302</f>
        <v>200</v>
      </c>
      <c r="G301" s="56">
        <f t="shared" si="161"/>
        <v>200</v>
      </c>
      <c r="H301" s="97">
        <f t="shared" si="161"/>
        <v>87.5</v>
      </c>
      <c r="I301" s="118">
        <f t="shared" si="161"/>
        <v>0</v>
      </c>
    </row>
    <row r="302" spans="1:9" ht="39.6">
      <c r="A302" s="10" t="s">
        <v>23</v>
      </c>
      <c r="B302" s="64" t="s">
        <v>159</v>
      </c>
      <c r="C302" s="64" t="s">
        <v>209</v>
      </c>
      <c r="D302" s="64" t="s">
        <v>234</v>
      </c>
      <c r="E302" s="64" t="s">
        <v>24</v>
      </c>
      <c r="F302" s="56">
        <v>200</v>
      </c>
      <c r="G302" s="56">
        <v>200</v>
      </c>
      <c r="H302" s="97">
        <v>87.5</v>
      </c>
      <c r="I302" s="118">
        <v>0</v>
      </c>
    </row>
    <row r="303" spans="1:9" ht="66">
      <c r="A303" s="10" t="s">
        <v>582</v>
      </c>
      <c r="B303" s="58" t="s">
        <v>159</v>
      </c>
      <c r="C303" s="58" t="s">
        <v>209</v>
      </c>
      <c r="D303" s="58" t="s">
        <v>584</v>
      </c>
      <c r="E303" s="58"/>
      <c r="F303" s="56"/>
      <c r="G303" s="56"/>
      <c r="H303" s="97">
        <f>H304</f>
        <v>62.5</v>
      </c>
      <c r="I303" s="118">
        <f>I304</f>
        <v>166.1</v>
      </c>
    </row>
    <row r="304" spans="1:9" ht="39.6">
      <c r="A304" s="10" t="s">
        <v>23</v>
      </c>
      <c r="B304" s="58" t="s">
        <v>159</v>
      </c>
      <c r="C304" s="58" t="s">
        <v>209</v>
      </c>
      <c r="D304" s="58" t="s">
        <v>584</v>
      </c>
      <c r="E304" s="58" t="s">
        <v>24</v>
      </c>
      <c r="F304" s="56"/>
      <c r="G304" s="56"/>
      <c r="H304" s="97">
        <v>62.5</v>
      </c>
      <c r="I304" s="118">
        <v>166.1</v>
      </c>
    </row>
    <row r="305" spans="1:9" ht="52.8" hidden="1">
      <c r="A305" s="10" t="s">
        <v>486</v>
      </c>
      <c r="B305" s="65" t="s">
        <v>159</v>
      </c>
      <c r="C305" s="65" t="s">
        <v>209</v>
      </c>
      <c r="D305" s="65" t="s">
        <v>467</v>
      </c>
      <c r="E305" s="65"/>
      <c r="F305" s="56">
        <f t="shared" ref="F305:I306" si="162">F306</f>
        <v>0</v>
      </c>
      <c r="G305" s="56">
        <f t="shared" si="162"/>
        <v>1400</v>
      </c>
      <c r="H305" s="97">
        <f t="shared" si="162"/>
        <v>0</v>
      </c>
      <c r="I305" s="118">
        <f t="shared" si="162"/>
        <v>0</v>
      </c>
    </row>
    <row r="306" spans="1:9" ht="79.2" hidden="1">
      <c r="A306" s="10" t="s">
        <v>233</v>
      </c>
      <c r="B306" s="65" t="s">
        <v>159</v>
      </c>
      <c r="C306" s="65" t="s">
        <v>209</v>
      </c>
      <c r="D306" s="65" t="s">
        <v>466</v>
      </c>
      <c r="E306" s="65"/>
      <c r="F306" s="56">
        <f t="shared" si="162"/>
        <v>0</v>
      </c>
      <c r="G306" s="56">
        <f t="shared" si="162"/>
        <v>1400</v>
      </c>
      <c r="H306" s="97">
        <f t="shared" si="162"/>
        <v>0</v>
      </c>
      <c r="I306" s="118">
        <f t="shared" si="162"/>
        <v>0</v>
      </c>
    </row>
    <row r="307" spans="1:9" ht="39.6" hidden="1">
      <c r="A307" s="10" t="s">
        <v>23</v>
      </c>
      <c r="B307" s="61" t="s">
        <v>159</v>
      </c>
      <c r="C307" s="61" t="s">
        <v>209</v>
      </c>
      <c r="D307" s="61" t="s">
        <v>466</v>
      </c>
      <c r="E307" s="61" t="s">
        <v>24</v>
      </c>
      <c r="F307" s="56">
        <v>0</v>
      </c>
      <c r="G307" s="56">
        <v>1400</v>
      </c>
      <c r="H307" s="96">
        <v>0</v>
      </c>
      <c r="I307" s="117">
        <v>0</v>
      </c>
    </row>
    <row r="308" spans="1:9" ht="26.4">
      <c r="A308" s="10" t="s">
        <v>235</v>
      </c>
      <c r="B308" s="60" t="s">
        <v>159</v>
      </c>
      <c r="C308" s="60" t="s">
        <v>236</v>
      </c>
      <c r="D308" s="60"/>
      <c r="E308" s="60"/>
      <c r="F308" s="56">
        <f>F309+F313+F326+F332</f>
        <v>12295.807600000002</v>
      </c>
      <c r="G308" s="56">
        <f>G309+G313+G326</f>
        <v>11589.398000000001</v>
      </c>
      <c r="H308" s="96">
        <f>H309+H313+H326+H332</f>
        <v>12850.407600000002</v>
      </c>
      <c r="I308" s="117">
        <f>I309+I313+I326+I332</f>
        <v>13755.2</v>
      </c>
    </row>
    <row r="309" spans="1:9" ht="26.4" hidden="1">
      <c r="A309" s="10" t="s">
        <v>110</v>
      </c>
      <c r="B309" s="60" t="s">
        <v>159</v>
      </c>
      <c r="C309" s="60" t="s">
        <v>236</v>
      </c>
      <c r="D309" s="60" t="s">
        <v>111</v>
      </c>
      <c r="E309" s="60"/>
      <c r="F309" s="56">
        <f t="shared" ref="F309:I311" si="163">F310</f>
        <v>0</v>
      </c>
      <c r="G309" s="56">
        <f t="shared" si="163"/>
        <v>2.2000000000000002</v>
      </c>
      <c r="H309" s="96">
        <f t="shared" si="163"/>
        <v>0</v>
      </c>
      <c r="I309" s="117">
        <f t="shared" si="163"/>
        <v>0</v>
      </c>
    </row>
    <row r="310" spans="1:9" ht="39.6" hidden="1">
      <c r="A310" s="10" t="s">
        <v>237</v>
      </c>
      <c r="B310" s="60" t="s">
        <v>159</v>
      </c>
      <c r="C310" s="60" t="s">
        <v>236</v>
      </c>
      <c r="D310" s="60" t="s">
        <v>238</v>
      </c>
      <c r="E310" s="60"/>
      <c r="F310" s="56">
        <f t="shared" si="163"/>
        <v>0</v>
      </c>
      <c r="G310" s="56">
        <f t="shared" si="163"/>
        <v>2.2000000000000002</v>
      </c>
      <c r="H310" s="96">
        <f t="shared" si="163"/>
        <v>0</v>
      </c>
      <c r="I310" s="117">
        <f t="shared" si="163"/>
        <v>0</v>
      </c>
    </row>
    <row r="311" spans="1:9" ht="224.4" hidden="1">
      <c r="A311" s="10" t="s">
        <v>239</v>
      </c>
      <c r="B311" s="60" t="s">
        <v>159</v>
      </c>
      <c r="C311" s="60" t="s">
        <v>236</v>
      </c>
      <c r="D311" s="60" t="s">
        <v>240</v>
      </c>
      <c r="E311" s="60"/>
      <c r="F311" s="56">
        <f t="shared" si="163"/>
        <v>0</v>
      </c>
      <c r="G311" s="56">
        <f t="shared" si="163"/>
        <v>2.2000000000000002</v>
      </c>
      <c r="H311" s="96">
        <f t="shared" si="163"/>
        <v>0</v>
      </c>
      <c r="I311" s="117">
        <f t="shared" si="163"/>
        <v>0</v>
      </c>
    </row>
    <row r="312" spans="1:9" ht="39.6" hidden="1">
      <c r="A312" s="10" t="s">
        <v>23</v>
      </c>
      <c r="B312" s="60" t="s">
        <v>159</v>
      </c>
      <c r="C312" s="60" t="s">
        <v>236</v>
      </c>
      <c r="D312" s="60" t="s">
        <v>240</v>
      </c>
      <c r="E312" s="60" t="s">
        <v>24</v>
      </c>
      <c r="F312" s="56">
        <v>0</v>
      </c>
      <c r="G312" s="56">
        <v>2.2000000000000002</v>
      </c>
      <c r="H312" s="96">
        <v>0</v>
      </c>
      <c r="I312" s="117">
        <v>0</v>
      </c>
    </row>
    <row r="313" spans="1:9" ht="26.4">
      <c r="A313" s="10" t="s">
        <v>166</v>
      </c>
      <c r="B313" s="60" t="s">
        <v>159</v>
      </c>
      <c r="C313" s="60" t="s">
        <v>236</v>
      </c>
      <c r="D313" s="60" t="s">
        <v>167</v>
      </c>
      <c r="E313" s="60"/>
      <c r="F313" s="56">
        <f t="shared" ref="F313:I313" si="164">F314+F318</f>
        <v>11639.807600000002</v>
      </c>
      <c r="G313" s="56">
        <f t="shared" si="164"/>
        <v>11581.198</v>
      </c>
      <c r="H313" s="96">
        <f t="shared" si="164"/>
        <v>11534.407600000002</v>
      </c>
      <c r="I313" s="117">
        <f t="shared" si="164"/>
        <v>12246.2</v>
      </c>
    </row>
    <row r="314" spans="1:9" ht="26.4">
      <c r="A314" s="10" t="s">
        <v>182</v>
      </c>
      <c r="B314" s="60" t="s">
        <v>159</v>
      </c>
      <c r="C314" s="60" t="s">
        <v>236</v>
      </c>
      <c r="D314" s="60" t="s">
        <v>183</v>
      </c>
      <c r="E314" s="60"/>
      <c r="F314" s="56">
        <f t="shared" ref="F314:I314" si="165">F315</f>
        <v>752.4</v>
      </c>
      <c r="G314" s="56">
        <f t="shared" si="165"/>
        <v>752.4</v>
      </c>
      <c r="H314" s="96">
        <f t="shared" si="165"/>
        <v>812</v>
      </c>
      <c r="I314" s="117">
        <f t="shared" si="165"/>
        <v>814</v>
      </c>
    </row>
    <row r="315" spans="1:9" ht="66">
      <c r="A315" s="10" t="s">
        <v>241</v>
      </c>
      <c r="B315" s="60" t="s">
        <v>159</v>
      </c>
      <c r="C315" s="60" t="s">
        <v>236</v>
      </c>
      <c r="D315" s="60" t="s">
        <v>242</v>
      </c>
      <c r="E315" s="60"/>
      <c r="F315" s="56">
        <f t="shared" ref="F315:G315" si="166">F316+F317</f>
        <v>752.4</v>
      </c>
      <c r="G315" s="56">
        <f t="shared" si="166"/>
        <v>752.4</v>
      </c>
      <c r="H315" s="96">
        <f>H316+H317</f>
        <v>812</v>
      </c>
      <c r="I315" s="117">
        <f>I316+I317</f>
        <v>814</v>
      </c>
    </row>
    <row r="316" spans="1:9" ht="26.4" hidden="1">
      <c r="A316" s="10" t="s">
        <v>17</v>
      </c>
      <c r="B316" s="60" t="s">
        <v>159</v>
      </c>
      <c r="C316" s="60" t="s">
        <v>236</v>
      </c>
      <c r="D316" s="60" t="s">
        <v>242</v>
      </c>
      <c r="E316" s="60" t="s">
        <v>18</v>
      </c>
      <c r="F316" s="56">
        <v>745.46590000000003</v>
      </c>
      <c r="G316" s="56">
        <v>745.46590000000003</v>
      </c>
      <c r="H316" s="96">
        <v>775.8</v>
      </c>
      <c r="I316" s="117">
        <v>775.8</v>
      </c>
    </row>
    <row r="317" spans="1:9" ht="39.6">
      <c r="A317" s="10" t="s">
        <v>23</v>
      </c>
      <c r="B317" s="60" t="s">
        <v>159</v>
      </c>
      <c r="C317" s="60" t="s">
        <v>236</v>
      </c>
      <c r="D317" s="60" t="s">
        <v>242</v>
      </c>
      <c r="E317" s="60" t="s">
        <v>24</v>
      </c>
      <c r="F317" s="56">
        <v>6.9340999999999999</v>
      </c>
      <c r="G317" s="56">
        <v>6.9340999999999999</v>
      </c>
      <c r="H317" s="96">
        <v>36.200000000000003</v>
      </c>
      <c r="I317" s="117">
        <v>38.200000000000003</v>
      </c>
    </row>
    <row r="318" spans="1:9" ht="26.4">
      <c r="A318" s="10" t="s">
        <v>243</v>
      </c>
      <c r="B318" s="60" t="s">
        <v>159</v>
      </c>
      <c r="C318" s="60" t="s">
        <v>236</v>
      </c>
      <c r="D318" s="60" t="s">
        <v>244</v>
      </c>
      <c r="E318" s="60"/>
      <c r="F318" s="56">
        <f t="shared" ref="F318:G318" si="167">F319+F324</f>
        <v>10887.407600000002</v>
      </c>
      <c r="G318" s="56">
        <f t="shared" si="167"/>
        <v>10828.798000000001</v>
      </c>
      <c r="H318" s="96">
        <f>H319+H324</f>
        <v>10722.407600000002</v>
      </c>
      <c r="I318" s="117">
        <f>I319+I324</f>
        <v>11432.2</v>
      </c>
    </row>
    <row r="319" spans="1:9">
      <c r="A319" s="10" t="s">
        <v>21</v>
      </c>
      <c r="B319" s="60" t="s">
        <v>159</v>
      </c>
      <c r="C319" s="60" t="s">
        <v>236</v>
      </c>
      <c r="D319" s="60" t="s">
        <v>245</v>
      </c>
      <c r="E319" s="60"/>
      <c r="F319" s="56">
        <f t="shared" ref="F319:I319" si="168">F320+F321+F322+F323</f>
        <v>10878.407600000002</v>
      </c>
      <c r="G319" s="56">
        <f t="shared" si="168"/>
        <v>10819.798000000001</v>
      </c>
      <c r="H319" s="96">
        <f t="shared" si="168"/>
        <v>10713.407600000002</v>
      </c>
      <c r="I319" s="117">
        <f t="shared" si="168"/>
        <v>11420.2</v>
      </c>
    </row>
    <row r="320" spans="1:9" ht="26.4">
      <c r="A320" s="10" t="s">
        <v>17</v>
      </c>
      <c r="B320" s="60" t="s">
        <v>159</v>
      </c>
      <c r="C320" s="60" t="s">
        <v>236</v>
      </c>
      <c r="D320" s="60" t="s">
        <v>245</v>
      </c>
      <c r="E320" s="60" t="s">
        <v>18</v>
      </c>
      <c r="F320" s="56">
        <v>10402.200000000001</v>
      </c>
      <c r="G320" s="56">
        <v>10402.200000000001</v>
      </c>
      <c r="H320" s="96">
        <v>10237.200000000001</v>
      </c>
      <c r="I320" s="117">
        <v>10913.7</v>
      </c>
    </row>
    <row r="321" spans="1:9" ht="39.6">
      <c r="A321" s="10" t="s">
        <v>23</v>
      </c>
      <c r="B321" s="60" t="s">
        <v>159</v>
      </c>
      <c r="C321" s="60" t="s">
        <v>236</v>
      </c>
      <c r="D321" s="60" t="s">
        <v>245</v>
      </c>
      <c r="E321" s="60" t="s">
        <v>24</v>
      </c>
      <c r="F321" s="56">
        <v>431.00760000000002</v>
      </c>
      <c r="G321" s="56">
        <v>372.39800000000002</v>
      </c>
      <c r="H321" s="96">
        <v>431.00760000000002</v>
      </c>
      <c r="I321" s="117">
        <v>461.3</v>
      </c>
    </row>
    <row r="322" spans="1:9" hidden="1">
      <c r="A322" s="10" t="s">
        <v>246</v>
      </c>
      <c r="B322" s="60" t="s">
        <v>159</v>
      </c>
      <c r="C322" s="60" t="s">
        <v>236</v>
      </c>
      <c r="D322" s="60" t="s">
        <v>245</v>
      </c>
      <c r="E322" s="60" t="s">
        <v>247</v>
      </c>
      <c r="F322" s="56">
        <v>0</v>
      </c>
      <c r="G322" s="56">
        <v>0</v>
      </c>
      <c r="H322" s="96">
        <v>0</v>
      </c>
      <c r="I322" s="117">
        <v>0</v>
      </c>
    </row>
    <row r="323" spans="1:9" ht="26.4" hidden="1">
      <c r="A323" s="10" t="s">
        <v>25</v>
      </c>
      <c r="B323" s="60" t="s">
        <v>159</v>
      </c>
      <c r="C323" s="60" t="s">
        <v>236</v>
      </c>
      <c r="D323" s="60" t="s">
        <v>245</v>
      </c>
      <c r="E323" s="60" t="s">
        <v>26</v>
      </c>
      <c r="F323" s="56">
        <v>45.2</v>
      </c>
      <c r="G323" s="56">
        <v>45.2</v>
      </c>
      <c r="H323" s="96">
        <v>45.2</v>
      </c>
      <c r="I323" s="117">
        <v>45.2</v>
      </c>
    </row>
    <row r="324" spans="1:9" ht="66">
      <c r="A324" s="10" t="s">
        <v>491</v>
      </c>
      <c r="B324" s="58" t="s">
        <v>159</v>
      </c>
      <c r="C324" s="58" t="s">
        <v>236</v>
      </c>
      <c r="D324" s="58" t="s">
        <v>495</v>
      </c>
      <c r="E324" s="58"/>
      <c r="F324" s="56">
        <f t="shared" ref="F324:I324" si="169">F325</f>
        <v>9</v>
      </c>
      <c r="G324" s="56">
        <f t="shared" si="169"/>
        <v>9</v>
      </c>
      <c r="H324" s="96">
        <f t="shared" si="169"/>
        <v>9</v>
      </c>
      <c r="I324" s="117">
        <f t="shared" si="169"/>
        <v>12</v>
      </c>
    </row>
    <row r="325" spans="1:9">
      <c r="A325" s="10" t="s">
        <v>246</v>
      </c>
      <c r="B325" s="58" t="s">
        <v>159</v>
      </c>
      <c r="C325" s="58" t="s">
        <v>236</v>
      </c>
      <c r="D325" s="58" t="s">
        <v>495</v>
      </c>
      <c r="E325" s="58" t="s">
        <v>247</v>
      </c>
      <c r="F325" s="56">
        <v>9</v>
      </c>
      <c r="G325" s="56">
        <v>9</v>
      </c>
      <c r="H325" s="96">
        <v>9</v>
      </c>
      <c r="I325" s="117">
        <v>12</v>
      </c>
    </row>
    <row r="326" spans="1:9" ht="26.4" hidden="1">
      <c r="A326" s="10" t="s">
        <v>60</v>
      </c>
      <c r="B326" s="60" t="s">
        <v>159</v>
      </c>
      <c r="C326" s="60" t="s">
        <v>236</v>
      </c>
      <c r="D326" s="60" t="s">
        <v>61</v>
      </c>
      <c r="E326" s="60"/>
      <c r="F326" s="56">
        <f t="shared" ref="F326:I330" si="170">F327</f>
        <v>6</v>
      </c>
      <c r="G326" s="56">
        <f t="shared" si="170"/>
        <v>6</v>
      </c>
      <c r="H326" s="96">
        <f t="shared" si="170"/>
        <v>41</v>
      </c>
      <c r="I326" s="117">
        <f t="shared" si="170"/>
        <v>41</v>
      </c>
    </row>
    <row r="327" spans="1:9" ht="26.4" hidden="1">
      <c r="A327" s="10" t="s">
        <v>62</v>
      </c>
      <c r="B327" s="60" t="s">
        <v>159</v>
      </c>
      <c r="C327" s="60" t="s">
        <v>236</v>
      </c>
      <c r="D327" s="60" t="s">
        <v>63</v>
      </c>
      <c r="E327" s="60"/>
      <c r="F327" s="56">
        <f>F330</f>
        <v>6</v>
      </c>
      <c r="G327" s="56">
        <f>G330</f>
        <v>6</v>
      </c>
      <c r="H327" s="96">
        <f>H330+H328</f>
        <v>41</v>
      </c>
      <c r="I327" s="117">
        <f>I330+I328</f>
        <v>41</v>
      </c>
    </row>
    <row r="328" spans="1:9" ht="26.4" hidden="1">
      <c r="A328" s="10" t="s">
        <v>571</v>
      </c>
      <c r="B328" s="58" t="s">
        <v>159</v>
      </c>
      <c r="C328" s="58" t="s">
        <v>236</v>
      </c>
      <c r="D328" s="58" t="s">
        <v>572</v>
      </c>
      <c r="E328" s="58"/>
      <c r="F328" s="56"/>
      <c r="G328" s="56"/>
      <c r="H328" s="97">
        <f>H329</f>
        <v>35</v>
      </c>
      <c r="I328" s="118">
        <f>I329</f>
        <v>35</v>
      </c>
    </row>
    <row r="329" spans="1:9" ht="39.6" hidden="1">
      <c r="A329" s="10" t="s">
        <v>23</v>
      </c>
      <c r="B329" s="58" t="s">
        <v>159</v>
      </c>
      <c r="C329" s="58" t="s">
        <v>236</v>
      </c>
      <c r="D329" s="58" t="s">
        <v>572</v>
      </c>
      <c r="E329" s="58" t="s">
        <v>24</v>
      </c>
      <c r="F329" s="56"/>
      <c r="G329" s="56"/>
      <c r="H329" s="97">
        <v>35</v>
      </c>
      <c r="I329" s="118">
        <v>35</v>
      </c>
    </row>
    <row r="330" spans="1:9" ht="26.4" hidden="1">
      <c r="A330" s="10" t="s">
        <v>64</v>
      </c>
      <c r="B330" s="60" t="s">
        <v>159</v>
      </c>
      <c r="C330" s="60" t="s">
        <v>236</v>
      </c>
      <c r="D330" s="60" t="s">
        <v>65</v>
      </c>
      <c r="E330" s="60"/>
      <c r="F330" s="56">
        <f t="shared" si="170"/>
        <v>6</v>
      </c>
      <c r="G330" s="56">
        <f t="shared" si="170"/>
        <v>6</v>
      </c>
      <c r="H330" s="96">
        <f t="shared" si="170"/>
        <v>6</v>
      </c>
      <c r="I330" s="117">
        <f t="shared" si="170"/>
        <v>6</v>
      </c>
    </row>
    <row r="331" spans="1:9" ht="39.6" hidden="1">
      <c r="A331" s="10" t="s">
        <v>23</v>
      </c>
      <c r="B331" s="60" t="s">
        <v>159</v>
      </c>
      <c r="C331" s="60" t="s">
        <v>236</v>
      </c>
      <c r="D331" s="60" t="s">
        <v>65</v>
      </c>
      <c r="E331" s="60" t="s">
        <v>24</v>
      </c>
      <c r="F331" s="56">
        <v>6</v>
      </c>
      <c r="G331" s="56">
        <v>6</v>
      </c>
      <c r="H331" s="96">
        <v>6</v>
      </c>
      <c r="I331" s="117">
        <v>6</v>
      </c>
    </row>
    <row r="332" spans="1:9" ht="19.2" customHeight="1">
      <c r="A332" s="10" t="s">
        <v>48</v>
      </c>
      <c r="B332" s="58" t="s">
        <v>159</v>
      </c>
      <c r="C332" s="58" t="s">
        <v>236</v>
      </c>
      <c r="D332" s="58" t="s">
        <v>49</v>
      </c>
      <c r="E332" s="58"/>
      <c r="F332" s="56">
        <f>F333</f>
        <v>650</v>
      </c>
      <c r="G332" s="56">
        <v>0</v>
      </c>
      <c r="H332" s="96">
        <f>H333</f>
        <v>1275</v>
      </c>
      <c r="I332" s="117">
        <f>I333</f>
        <v>1468</v>
      </c>
    </row>
    <row r="333" spans="1:9" ht="39.6">
      <c r="A333" s="10" t="s">
        <v>515</v>
      </c>
      <c r="B333" s="58" t="s">
        <v>159</v>
      </c>
      <c r="C333" s="58" t="s">
        <v>236</v>
      </c>
      <c r="D333" s="58" t="s">
        <v>516</v>
      </c>
      <c r="E333" s="58"/>
      <c r="F333" s="56">
        <f>F335</f>
        <v>650</v>
      </c>
      <c r="G333" s="56">
        <v>0</v>
      </c>
      <c r="H333" s="96">
        <f>H335</f>
        <v>1275</v>
      </c>
      <c r="I333" s="117">
        <f>I335+I334</f>
        <v>1468</v>
      </c>
    </row>
    <row r="334" spans="1:9" ht="15.6" customHeight="1">
      <c r="A334" s="10" t="s">
        <v>246</v>
      </c>
      <c r="B334" s="11" t="s">
        <v>159</v>
      </c>
      <c r="C334" s="11" t="s">
        <v>236</v>
      </c>
      <c r="D334" s="11" t="s">
        <v>516</v>
      </c>
      <c r="E334" s="11" t="s">
        <v>247</v>
      </c>
      <c r="F334" s="56"/>
      <c r="G334" s="56"/>
      <c r="H334" s="96">
        <v>0</v>
      </c>
      <c r="I334" s="117">
        <v>28</v>
      </c>
    </row>
    <row r="335" spans="1:9" ht="19.2" customHeight="1">
      <c r="A335" s="10" t="s">
        <v>25</v>
      </c>
      <c r="B335" s="58" t="s">
        <v>159</v>
      </c>
      <c r="C335" s="58" t="s">
        <v>236</v>
      </c>
      <c r="D335" s="58" t="s">
        <v>516</v>
      </c>
      <c r="E335" s="58" t="s">
        <v>26</v>
      </c>
      <c r="F335" s="56">
        <v>650</v>
      </c>
      <c r="G335" s="56">
        <v>0</v>
      </c>
      <c r="H335" s="96">
        <v>1275</v>
      </c>
      <c r="I335" s="117">
        <v>1440</v>
      </c>
    </row>
    <row r="336" spans="1:9">
      <c r="A336" s="10" t="s">
        <v>248</v>
      </c>
      <c r="B336" s="60" t="s">
        <v>159</v>
      </c>
      <c r="C336" s="60" t="s">
        <v>249</v>
      </c>
      <c r="D336" s="60"/>
      <c r="E336" s="60"/>
      <c r="F336" s="56">
        <f t="shared" ref="F336:I342" si="171">F337</f>
        <v>90</v>
      </c>
      <c r="G336" s="56">
        <f t="shared" si="171"/>
        <v>100</v>
      </c>
      <c r="H336" s="96">
        <f t="shared" si="171"/>
        <v>90</v>
      </c>
      <c r="I336" s="117">
        <f t="shared" si="171"/>
        <v>74.2</v>
      </c>
    </row>
    <row r="337" spans="1:9" ht="26.4">
      <c r="A337" s="10" t="s">
        <v>250</v>
      </c>
      <c r="B337" s="60" t="s">
        <v>159</v>
      </c>
      <c r="C337" s="60" t="s">
        <v>251</v>
      </c>
      <c r="D337" s="60"/>
      <c r="E337" s="60"/>
      <c r="F337" s="56">
        <f t="shared" si="171"/>
        <v>90</v>
      </c>
      <c r="G337" s="56">
        <f t="shared" si="171"/>
        <v>100</v>
      </c>
      <c r="H337" s="96">
        <f t="shared" si="171"/>
        <v>90</v>
      </c>
      <c r="I337" s="117">
        <f t="shared" si="171"/>
        <v>74.2</v>
      </c>
    </row>
    <row r="338" spans="1:9" ht="26.4">
      <c r="A338" s="10" t="s">
        <v>166</v>
      </c>
      <c r="B338" s="60" t="s">
        <v>159</v>
      </c>
      <c r="C338" s="60" t="s">
        <v>251</v>
      </c>
      <c r="D338" s="60" t="s">
        <v>167</v>
      </c>
      <c r="E338" s="60"/>
      <c r="F338" s="56">
        <f t="shared" si="171"/>
        <v>90</v>
      </c>
      <c r="G338" s="56">
        <f t="shared" si="171"/>
        <v>100</v>
      </c>
      <c r="H338" s="96">
        <f t="shared" si="171"/>
        <v>90</v>
      </c>
      <c r="I338" s="117">
        <f t="shared" si="171"/>
        <v>74.2</v>
      </c>
    </row>
    <row r="339" spans="1:9" ht="26.4">
      <c r="A339" s="10" t="s">
        <v>210</v>
      </c>
      <c r="B339" s="60" t="s">
        <v>159</v>
      </c>
      <c r="C339" s="60" t="s">
        <v>251</v>
      </c>
      <c r="D339" s="60" t="s">
        <v>211</v>
      </c>
      <c r="E339" s="60"/>
      <c r="F339" s="56">
        <f>F342</f>
        <v>90</v>
      </c>
      <c r="G339" s="56">
        <f>G342</f>
        <v>100</v>
      </c>
      <c r="H339" s="96">
        <f>H342</f>
        <v>90</v>
      </c>
      <c r="I339" s="117">
        <f>I342+I340</f>
        <v>74.2</v>
      </c>
    </row>
    <row r="340" spans="1:9" ht="39.6">
      <c r="A340" s="10" t="s">
        <v>226</v>
      </c>
      <c r="B340" s="11" t="s">
        <v>159</v>
      </c>
      <c r="C340" s="11" t="s">
        <v>251</v>
      </c>
      <c r="D340" s="11" t="s">
        <v>227</v>
      </c>
      <c r="E340" s="11"/>
      <c r="F340" s="56"/>
      <c r="G340" s="56"/>
      <c r="H340" s="96">
        <v>0</v>
      </c>
      <c r="I340" s="117">
        <f>I341</f>
        <v>10</v>
      </c>
    </row>
    <row r="341" spans="1:9" ht="39.6">
      <c r="A341" s="10" t="s">
        <v>23</v>
      </c>
      <c r="B341" s="11" t="s">
        <v>159</v>
      </c>
      <c r="C341" s="11" t="s">
        <v>251</v>
      </c>
      <c r="D341" s="11" t="s">
        <v>227</v>
      </c>
      <c r="E341" s="11" t="s">
        <v>24</v>
      </c>
      <c r="F341" s="56"/>
      <c r="G341" s="56"/>
      <c r="H341" s="96">
        <v>0</v>
      </c>
      <c r="I341" s="117">
        <v>10</v>
      </c>
    </row>
    <row r="342" spans="1:9" ht="39.6">
      <c r="A342" s="10" t="s">
        <v>252</v>
      </c>
      <c r="B342" s="60" t="s">
        <v>159</v>
      </c>
      <c r="C342" s="60" t="s">
        <v>251</v>
      </c>
      <c r="D342" s="60" t="s">
        <v>253</v>
      </c>
      <c r="E342" s="60"/>
      <c r="F342" s="56">
        <f t="shared" si="171"/>
        <v>90</v>
      </c>
      <c r="G342" s="56">
        <f t="shared" si="171"/>
        <v>100</v>
      </c>
      <c r="H342" s="96">
        <f t="shared" si="171"/>
        <v>90</v>
      </c>
      <c r="I342" s="117">
        <f t="shared" si="171"/>
        <v>64.2</v>
      </c>
    </row>
    <row r="343" spans="1:9" ht="39.6">
      <c r="A343" s="10" t="s">
        <v>23</v>
      </c>
      <c r="B343" s="60" t="s">
        <v>159</v>
      </c>
      <c r="C343" s="60" t="s">
        <v>251</v>
      </c>
      <c r="D343" s="60" t="s">
        <v>253</v>
      </c>
      <c r="E343" s="60" t="s">
        <v>24</v>
      </c>
      <c r="F343" s="56">
        <v>90</v>
      </c>
      <c r="G343" s="56">
        <v>100</v>
      </c>
      <c r="H343" s="96">
        <v>90</v>
      </c>
      <c r="I343" s="117">
        <v>64.2</v>
      </c>
    </row>
    <row r="344" spans="1:9">
      <c r="A344" s="76" t="s">
        <v>106</v>
      </c>
      <c r="B344" s="60" t="s">
        <v>159</v>
      </c>
      <c r="C344" s="60" t="s">
        <v>107</v>
      </c>
      <c r="D344" s="60"/>
      <c r="E344" s="60"/>
      <c r="F344" s="56">
        <f t="shared" ref="F344:I344" si="172">F345+F354</f>
        <v>5031.3</v>
      </c>
      <c r="G344" s="56">
        <f t="shared" si="172"/>
        <v>6303.9</v>
      </c>
      <c r="H344" s="96">
        <f t="shared" si="172"/>
        <v>5031.3</v>
      </c>
      <c r="I344" s="117">
        <f t="shared" si="172"/>
        <v>4478.5</v>
      </c>
    </row>
    <row r="345" spans="1:9">
      <c r="A345" s="76" t="s">
        <v>118</v>
      </c>
      <c r="B345" s="60" t="s">
        <v>159</v>
      </c>
      <c r="C345" s="60" t="s">
        <v>119</v>
      </c>
      <c r="D345" s="60"/>
      <c r="E345" s="60"/>
      <c r="F345" s="56">
        <f t="shared" ref="F345:H350" si="173">F346</f>
        <v>0</v>
      </c>
      <c r="G345" s="56">
        <f t="shared" si="173"/>
        <v>1272.5999999999999</v>
      </c>
      <c r="H345" s="96">
        <f t="shared" si="173"/>
        <v>0</v>
      </c>
      <c r="I345" s="117">
        <f>I346</f>
        <v>340</v>
      </c>
    </row>
    <row r="346" spans="1:9" ht="26.4">
      <c r="A346" s="76" t="s">
        <v>110</v>
      </c>
      <c r="B346" s="60" t="s">
        <v>159</v>
      </c>
      <c r="C346" s="60" t="s">
        <v>119</v>
      </c>
      <c r="D346" s="60" t="s">
        <v>111</v>
      </c>
      <c r="E346" s="60"/>
      <c r="F346" s="56">
        <f t="shared" si="173"/>
        <v>0</v>
      </c>
      <c r="G346" s="56">
        <f t="shared" si="173"/>
        <v>1272.5999999999999</v>
      </c>
      <c r="H346" s="96">
        <f t="shared" si="173"/>
        <v>0</v>
      </c>
      <c r="I346" s="117">
        <f>I347</f>
        <v>340</v>
      </c>
    </row>
    <row r="347" spans="1:9" ht="39.6">
      <c r="A347" s="76" t="s">
        <v>237</v>
      </c>
      <c r="B347" s="60" t="s">
        <v>159</v>
      </c>
      <c r="C347" s="60" t="s">
        <v>119</v>
      </c>
      <c r="D347" s="60" t="s">
        <v>238</v>
      </c>
      <c r="E347" s="60"/>
      <c r="F347" s="56">
        <f>F350</f>
        <v>0</v>
      </c>
      <c r="G347" s="56">
        <f>G350</f>
        <v>1272.5999999999999</v>
      </c>
      <c r="H347" s="96">
        <f>H350</f>
        <v>0</v>
      </c>
      <c r="I347" s="117">
        <f>I348</f>
        <v>340</v>
      </c>
    </row>
    <row r="348" spans="1:9" ht="79.2">
      <c r="A348" s="76" t="s">
        <v>256</v>
      </c>
      <c r="B348" s="60" t="s">
        <v>159</v>
      </c>
      <c r="C348" s="60" t="s">
        <v>119</v>
      </c>
      <c r="D348" s="60" t="s">
        <v>257</v>
      </c>
      <c r="E348" s="60"/>
      <c r="F348" s="56"/>
      <c r="G348" s="56"/>
      <c r="H348" s="96">
        <f>H349</f>
        <v>0</v>
      </c>
      <c r="I348" s="117">
        <f>I349</f>
        <v>340</v>
      </c>
    </row>
    <row r="349" spans="1:9" ht="26.4">
      <c r="A349" s="76" t="s">
        <v>126</v>
      </c>
      <c r="B349" s="60" t="s">
        <v>159</v>
      </c>
      <c r="C349" s="60" t="s">
        <v>119</v>
      </c>
      <c r="D349" s="60" t="s">
        <v>257</v>
      </c>
      <c r="E349" s="60" t="s">
        <v>127</v>
      </c>
      <c r="F349" s="56"/>
      <c r="G349" s="56"/>
      <c r="H349" s="96">
        <v>0</v>
      </c>
      <c r="I349" s="117">
        <v>340</v>
      </c>
    </row>
    <row r="350" spans="1:9" ht="92.4" hidden="1">
      <c r="A350" s="76" t="s">
        <v>254</v>
      </c>
      <c r="B350" s="60" t="s">
        <v>159</v>
      </c>
      <c r="C350" s="60" t="s">
        <v>119</v>
      </c>
      <c r="D350" s="60" t="s">
        <v>255</v>
      </c>
      <c r="E350" s="60"/>
      <c r="F350" s="56">
        <f t="shared" si="173"/>
        <v>0</v>
      </c>
      <c r="G350" s="56">
        <f t="shared" si="173"/>
        <v>1272.5999999999999</v>
      </c>
      <c r="H350" s="96">
        <f t="shared" si="173"/>
        <v>0</v>
      </c>
      <c r="I350" s="117">
        <f>I351</f>
        <v>0</v>
      </c>
    </row>
    <row r="351" spans="1:9" ht="26.4" hidden="1">
      <c r="A351" s="76" t="s">
        <v>126</v>
      </c>
      <c r="B351" s="60" t="s">
        <v>159</v>
      </c>
      <c r="C351" s="60" t="s">
        <v>119</v>
      </c>
      <c r="D351" s="60" t="s">
        <v>255</v>
      </c>
      <c r="E351" s="60" t="s">
        <v>127</v>
      </c>
      <c r="F351" s="56">
        <v>0</v>
      </c>
      <c r="G351" s="56">
        <v>1272.5999999999999</v>
      </c>
      <c r="H351" s="96">
        <v>0</v>
      </c>
      <c r="I351" s="117">
        <v>0</v>
      </c>
    </row>
    <row r="352" spans="1:9" ht="79.2" hidden="1">
      <c r="A352" s="10" t="s">
        <v>517</v>
      </c>
      <c r="B352" s="58" t="s">
        <v>159</v>
      </c>
      <c r="C352" s="58" t="s">
        <v>119</v>
      </c>
      <c r="D352" s="58" t="s">
        <v>518</v>
      </c>
      <c r="E352" s="58"/>
      <c r="F352" s="56">
        <v>0</v>
      </c>
      <c r="G352" s="56">
        <v>0</v>
      </c>
      <c r="H352" s="96">
        <v>0</v>
      </c>
      <c r="I352" s="117">
        <f>I353</f>
        <v>0</v>
      </c>
    </row>
    <row r="353" spans="1:9" ht="26.4" hidden="1">
      <c r="A353" s="10" t="s">
        <v>126</v>
      </c>
      <c r="B353" s="58" t="s">
        <v>159</v>
      </c>
      <c r="C353" s="58" t="s">
        <v>119</v>
      </c>
      <c r="D353" s="58" t="s">
        <v>518</v>
      </c>
      <c r="E353" s="58" t="s">
        <v>127</v>
      </c>
      <c r="F353" s="56">
        <v>0</v>
      </c>
      <c r="G353" s="56">
        <v>0</v>
      </c>
      <c r="H353" s="96">
        <v>0</v>
      </c>
      <c r="I353" s="117">
        <v>0</v>
      </c>
    </row>
    <row r="354" spans="1:9">
      <c r="A354" s="76" t="s">
        <v>134</v>
      </c>
      <c r="B354" s="60" t="s">
        <v>159</v>
      </c>
      <c r="C354" s="60" t="s">
        <v>135</v>
      </c>
      <c r="D354" s="60"/>
      <c r="E354" s="60"/>
      <c r="F354" s="56">
        <f t="shared" ref="F354:I354" si="174">F355</f>
        <v>5031.3</v>
      </c>
      <c r="G354" s="56">
        <f t="shared" si="174"/>
        <v>5031.3</v>
      </c>
      <c r="H354" s="96">
        <f t="shared" si="174"/>
        <v>5031.3</v>
      </c>
      <c r="I354" s="117">
        <f t="shared" si="174"/>
        <v>4138.5</v>
      </c>
    </row>
    <row r="355" spans="1:9" ht="26.4">
      <c r="A355" s="76" t="s">
        <v>110</v>
      </c>
      <c r="B355" s="60" t="s">
        <v>159</v>
      </c>
      <c r="C355" s="60" t="s">
        <v>135</v>
      </c>
      <c r="D355" s="60" t="s">
        <v>111</v>
      </c>
      <c r="E355" s="60"/>
      <c r="F355" s="56">
        <f t="shared" ref="F355:I355" si="175">F356+F359</f>
        <v>5031.3</v>
      </c>
      <c r="G355" s="56">
        <f t="shared" si="175"/>
        <v>5031.3</v>
      </c>
      <c r="H355" s="96">
        <f t="shared" si="175"/>
        <v>5031.3</v>
      </c>
      <c r="I355" s="117">
        <f t="shared" si="175"/>
        <v>4138.5</v>
      </c>
    </row>
    <row r="356" spans="1:9" ht="39.6">
      <c r="A356" s="76" t="s">
        <v>237</v>
      </c>
      <c r="B356" s="60" t="s">
        <v>159</v>
      </c>
      <c r="C356" s="60" t="s">
        <v>135</v>
      </c>
      <c r="D356" s="60" t="s">
        <v>238</v>
      </c>
      <c r="E356" s="60"/>
      <c r="F356" s="56">
        <f t="shared" ref="F356:I357" si="176">F357</f>
        <v>340</v>
      </c>
      <c r="G356" s="56">
        <f t="shared" si="176"/>
        <v>340</v>
      </c>
      <c r="H356" s="96">
        <f t="shared" si="176"/>
        <v>340</v>
      </c>
      <c r="I356" s="117">
        <f t="shared" si="176"/>
        <v>0</v>
      </c>
    </row>
    <row r="357" spans="1:9" ht="79.2">
      <c r="A357" s="76" t="s">
        <v>256</v>
      </c>
      <c r="B357" s="60" t="s">
        <v>159</v>
      </c>
      <c r="C357" s="60" t="s">
        <v>135</v>
      </c>
      <c r="D357" s="60" t="s">
        <v>257</v>
      </c>
      <c r="E357" s="60"/>
      <c r="F357" s="56">
        <f t="shared" si="176"/>
        <v>340</v>
      </c>
      <c r="G357" s="56">
        <f t="shared" si="176"/>
        <v>340</v>
      </c>
      <c r="H357" s="96">
        <f t="shared" si="176"/>
        <v>340</v>
      </c>
      <c r="I357" s="117">
        <f t="shared" si="176"/>
        <v>0</v>
      </c>
    </row>
    <row r="358" spans="1:9" ht="26.4">
      <c r="A358" s="76" t="s">
        <v>126</v>
      </c>
      <c r="B358" s="60" t="s">
        <v>159</v>
      </c>
      <c r="C358" s="60" t="s">
        <v>135</v>
      </c>
      <c r="D358" s="60" t="s">
        <v>257</v>
      </c>
      <c r="E358" s="60" t="s">
        <v>127</v>
      </c>
      <c r="F358" s="56">
        <v>340</v>
      </c>
      <c r="G358" s="56">
        <v>340</v>
      </c>
      <c r="H358" s="96">
        <v>340</v>
      </c>
      <c r="I358" s="117">
        <v>0</v>
      </c>
    </row>
    <row r="359" spans="1:9" ht="52.8">
      <c r="A359" s="76" t="s">
        <v>258</v>
      </c>
      <c r="B359" s="60" t="s">
        <v>159</v>
      </c>
      <c r="C359" s="60" t="s">
        <v>135</v>
      </c>
      <c r="D359" s="60" t="s">
        <v>259</v>
      </c>
      <c r="E359" s="60"/>
      <c r="F359" s="56">
        <f t="shared" ref="F359:I360" si="177">F360</f>
        <v>4691.3</v>
      </c>
      <c r="G359" s="56">
        <f t="shared" si="177"/>
        <v>4691.3</v>
      </c>
      <c r="H359" s="96">
        <f t="shared" si="177"/>
        <v>4691.3</v>
      </c>
      <c r="I359" s="117">
        <f t="shared" si="177"/>
        <v>4138.5</v>
      </c>
    </row>
    <row r="360" spans="1:9" ht="26.4">
      <c r="A360" s="76" t="s">
        <v>136</v>
      </c>
      <c r="B360" s="60" t="s">
        <v>159</v>
      </c>
      <c r="C360" s="60" t="s">
        <v>135</v>
      </c>
      <c r="D360" s="60" t="s">
        <v>260</v>
      </c>
      <c r="E360" s="60"/>
      <c r="F360" s="56">
        <f t="shared" si="177"/>
        <v>4691.3</v>
      </c>
      <c r="G360" s="56">
        <f t="shared" si="177"/>
        <v>4691.3</v>
      </c>
      <c r="H360" s="96">
        <f t="shared" si="177"/>
        <v>4691.3</v>
      </c>
      <c r="I360" s="117">
        <f t="shared" si="177"/>
        <v>4138.5</v>
      </c>
    </row>
    <row r="361" spans="1:9" ht="26.4">
      <c r="A361" s="76" t="s">
        <v>126</v>
      </c>
      <c r="B361" s="60" t="s">
        <v>159</v>
      </c>
      <c r="C361" s="60" t="s">
        <v>135</v>
      </c>
      <c r="D361" s="60" t="s">
        <v>260</v>
      </c>
      <c r="E361" s="62" t="s">
        <v>127</v>
      </c>
      <c r="F361" s="56">
        <v>4691.3</v>
      </c>
      <c r="G361" s="56">
        <v>4691.3</v>
      </c>
      <c r="H361" s="96">
        <v>4691.3</v>
      </c>
      <c r="I361" s="117">
        <v>4138.5</v>
      </c>
    </row>
    <row r="362" spans="1:9" ht="29.25" customHeight="1">
      <c r="A362" s="73" t="s">
        <v>261</v>
      </c>
      <c r="B362" s="7" t="s">
        <v>262</v>
      </c>
      <c r="C362" s="7"/>
      <c r="D362" s="7"/>
      <c r="E362" s="14"/>
      <c r="F362" s="16" t="e">
        <f>F363+F378+F408+F463+F469</f>
        <v>#REF!</v>
      </c>
      <c r="G362" s="16" t="e">
        <f>G363+G378+G408+G463+G469</f>
        <v>#REF!</v>
      </c>
      <c r="H362" s="84">
        <f>H363+H378+H408+H463+H469</f>
        <v>254260</v>
      </c>
      <c r="I362" s="50">
        <f>I363+I378+I408+I463+I469</f>
        <v>266329.30000000005</v>
      </c>
    </row>
    <row r="363" spans="1:9" ht="26.4">
      <c r="A363" s="8" t="s">
        <v>70</v>
      </c>
      <c r="B363" s="5" t="s">
        <v>262</v>
      </c>
      <c r="C363" s="5" t="s">
        <v>71</v>
      </c>
      <c r="D363" s="5"/>
      <c r="E363" s="12"/>
      <c r="F363" s="13">
        <f t="shared" ref="F363:I363" si="178">F364</f>
        <v>86</v>
      </c>
      <c r="G363" s="13">
        <f t="shared" si="178"/>
        <v>86</v>
      </c>
      <c r="H363" s="98">
        <f t="shared" si="178"/>
        <v>86</v>
      </c>
      <c r="I363" s="13">
        <f t="shared" si="178"/>
        <v>265.3</v>
      </c>
    </row>
    <row r="364" spans="1:9" ht="39.6">
      <c r="A364" s="8" t="s">
        <v>84</v>
      </c>
      <c r="B364" s="5" t="s">
        <v>262</v>
      </c>
      <c r="C364" s="5" t="s">
        <v>85</v>
      </c>
      <c r="D364" s="5"/>
      <c r="E364" s="12"/>
      <c r="F364" s="13">
        <f>F365+F373</f>
        <v>86</v>
      </c>
      <c r="G364" s="13">
        <f>G365+G373</f>
        <v>86</v>
      </c>
      <c r="H364" s="98">
        <f>H365+H373</f>
        <v>86</v>
      </c>
      <c r="I364" s="13">
        <f>I365+I373</f>
        <v>265.3</v>
      </c>
    </row>
    <row r="365" spans="1:9">
      <c r="A365" s="8" t="s">
        <v>74</v>
      </c>
      <c r="B365" s="5" t="s">
        <v>262</v>
      </c>
      <c r="C365" s="5" t="s">
        <v>85</v>
      </c>
      <c r="D365" s="5" t="s">
        <v>75</v>
      </c>
      <c r="E365" s="12"/>
      <c r="F365" s="13">
        <f t="shared" ref="F365:I371" si="179">F366</f>
        <v>50</v>
      </c>
      <c r="G365" s="13">
        <f t="shared" si="179"/>
        <v>50</v>
      </c>
      <c r="H365" s="98">
        <f>H366</f>
        <v>50</v>
      </c>
      <c r="I365" s="13">
        <f t="shared" si="179"/>
        <v>229.3</v>
      </c>
    </row>
    <row r="366" spans="1:9" ht="26.4">
      <c r="A366" s="8" t="s">
        <v>86</v>
      </c>
      <c r="B366" s="5" t="s">
        <v>262</v>
      </c>
      <c r="C366" s="5" t="s">
        <v>85</v>
      </c>
      <c r="D366" s="5" t="s">
        <v>87</v>
      </c>
      <c r="E366" s="12"/>
      <c r="F366" s="13">
        <f>F369</f>
        <v>50</v>
      </c>
      <c r="G366" s="13">
        <f>G369</f>
        <v>50</v>
      </c>
      <c r="H366" s="98">
        <f>H369+H367</f>
        <v>50</v>
      </c>
      <c r="I366" s="13">
        <f>I369+I367+I371</f>
        <v>229.3</v>
      </c>
    </row>
    <row r="367" spans="1:9" ht="26.4">
      <c r="A367" s="10" t="s">
        <v>614</v>
      </c>
      <c r="B367" s="25" t="s">
        <v>262</v>
      </c>
      <c r="C367" s="25" t="s">
        <v>85</v>
      </c>
      <c r="D367" s="25" t="s">
        <v>615</v>
      </c>
      <c r="E367" s="25"/>
      <c r="F367" s="13"/>
      <c r="G367" s="13"/>
      <c r="H367" s="98">
        <f>H368</f>
        <v>0</v>
      </c>
      <c r="I367" s="13">
        <f>I368</f>
        <v>167.3</v>
      </c>
    </row>
    <row r="368" spans="1:9">
      <c r="A368" s="10" t="s">
        <v>265</v>
      </c>
      <c r="B368" s="25" t="s">
        <v>262</v>
      </c>
      <c r="C368" s="25" t="s">
        <v>85</v>
      </c>
      <c r="D368" s="25" t="s">
        <v>615</v>
      </c>
      <c r="E368" s="25" t="s">
        <v>266</v>
      </c>
      <c r="F368" s="13"/>
      <c r="G368" s="13"/>
      <c r="H368" s="98">
        <v>0</v>
      </c>
      <c r="I368" s="13">
        <v>167.3</v>
      </c>
    </row>
    <row r="369" spans="1:9" ht="39.6" hidden="1">
      <c r="A369" s="8" t="s">
        <v>263</v>
      </c>
      <c r="B369" s="5" t="s">
        <v>262</v>
      </c>
      <c r="C369" s="5" t="s">
        <v>85</v>
      </c>
      <c r="D369" s="5" t="s">
        <v>264</v>
      </c>
      <c r="E369" s="12"/>
      <c r="F369" s="13">
        <f t="shared" si="179"/>
        <v>50</v>
      </c>
      <c r="G369" s="13">
        <f t="shared" si="179"/>
        <v>50</v>
      </c>
      <c r="H369" s="98">
        <f t="shared" si="179"/>
        <v>50</v>
      </c>
      <c r="I369" s="13">
        <f t="shared" si="179"/>
        <v>50</v>
      </c>
    </row>
    <row r="370" spans="1:9" hidden="1">
      <c r="A370" s="8" t="s">
        <v>265</v>
      </c>
      <c r="B370" s="5" t="s">
        <v>262</v>
      </c>
      <c r="C370" s="5" t="s">
        <v>85</v>
      </c>
      <c r="D370" s="5" t="s">
        <v>264</v>
      </c>
      <c r="E370" s="12" t="s">
        <v>266</v>
      </c>
      <c r="F370" s="13">
        <v>50</v>
      </c>
      <c r="G370" s="13">
        <v>50</v>
      </c>
      <c r="H370" s="98">
        <v>50</v>
      </c>
      <c r="I370" s="13">
        <v>50</v>
      </c>
    </row>
    <row r="371" spans="1:9" ht="26.4">
      <c r="A371" s="79" t="s">
        <v>88</v>
      </c>
      <c r="B371" s="25" t="s">
        <v>262</v>
      </c>
      <c r="C371" s="25" t="s">
        <v>85</v>
      </c>
      <c r="D371" s="25" t="s">
        <v>89</v>
      </c>
      <c r="E371" s="25"/>
      <c r="F371" s="13"/>
      <c r="G371" s="13"/>
      <c r="H371" s="98">
        <f t="shared" si="179"/>
        <v>0</v>
      </c>
      <c r="I371" s="13">
        <f t="shared" si="179"/>
        <v>12</v>
      </c>
    </row>
    <row r="372" spans="1:9" ht="26.4">
      <c r="A372" s="79" t="s">
        <v>643</v>
      </c>
      <c r="B372" s="25" t="s">
        <v>262</v>
      </c>
      <c r="C372" s="25" t="s">
        <v>85</v>
      </c>
      <c r="D372" s="25" t="s">
        <v>89</v>
      </c>
      <c r="E372" s="25" t="s">
        <v>644</v>
      </c>
      <c r="F372" s="13"/>
      <c r="G372" s="13"/>
      <c r="H372" s="98">
        <v>0</v>
      </c>
      <c r="I372" s="13">
        <v>12</v>
      </c>
    </row>
    <row r="373" spans="1:9" ht="39.6" hidden="1">
      <c r="A373" s="8" t="s">
        <v>267</v>
      </c>
      <c r="B373" s="5" t="s">
        <v>262</v>
      </c>
      <c r="C373" s="5" t="s">
        <v>85</v>
      </c>
      <c r="D373" s="5" t="s">
        <v>268</v>
      </c>
      <c r="E373" s="12"/>
      <c r="F373" s="13">
        <f t="shared" ref="F373" si="180">F374+F376</f>
        <v>36</v>
      </c>
      <c r="G373" s="13">
        <f t="shared" ref="G373:H373" si="181">G374+G376</f>
        <v>36</v>
      </c>
      <c r="H373" s="98">
        <f t="shared" si="181"/>
        <v>36</v>
      </c>
      <c r="I373" s="13">
        <f t="shared" ref="I373" si="182">I374+I376</f>
        <v>36</v>
      </c>
    </row>
    <row r="374" spans="1:9" ht="39.6" hidden="1">
      <c r="A374" s="8" t="s">
        <v>269</v>
      </c>
      <c r="B374" s="5" t="s">
        <v>262</v>
      </c>
      <c r="C374" s="5" t="s">
        <v>85</v>
      </c>
      <c r="D374" s="5" t="s">
        <v>270</v>
      </c>
      <c r="E374" s="12"/>
      <c r="F374" s="13">
        <f t="shared" ref="F374:I374" si="183">F375</f>
        <v>26</v>
      </c>
      <c r="G374" s="13">
        <f t="shared" si="183"/>
        <v>26</v>
      </c>
      <c r="H374" s="98">
        <f t="shared" si="183"/>
        <v>26</v>
      </c>
      <c r="I374" s="13">
        <f t="shared" si="183"/>
        <v>26</v>
      </c>
    </row>
    <row r="375" spans="1:9" ht="39.6" hidden="1">
      <c r="A375" s="8" t="s">
        <v>23</v>
      </c>
      <c r="B375" s="5" t="s">
        <v>262</v>
      </c>
      <c r="C375" s="5" t="s">
        <v>85</v>
      </c>
      <c r="D375" s="5" t="s">
        <v>270</v>
      </c>
      <c r="E375" s="12" t="s">
        <v>24</v>
      </c>
      <c r="F375" s="13">
        <v>26</v>
      </c>
      <c r="G375" s="13">
        <v>26</v>
      </c>
      <c r="H375" s="98">
        <v>26</v>
      </c>
      <c r="I375" s="13">
        <v>26</v>
      </c>
    </row>
    <row r="376" spans="1:9" ht="39.6" hidden="1">
      <c r="A376" s="8" t="s">
        <v>271</v>
      </c>
      <c r="B376" s="5" t="s">
        <v>262</v>
      </c>
      <c r="C376" s="5" t="s">
        <v>85</v>
      </c>
      <c r="D376" s="5" t="s">
        <v>272</v>
      </c>
      <c r="E376" s="12"/>
      <c r="F376" s="13">
        <f t="shared" ref="F376:I376" si="184">F377</f>
        <v>10</v>
      </c>
      <c r="G376" s="13">
        <f t="shared" si="184"/>
        <v>10</v>
      </c>
      <c r="H376" s="98">
        <f t="shared" si="184"/>
        <v>10</v>
      </c>
      <c r="I376" s="13">
        <f t="shared" si="184"/>
        <v>10</v>
      </c>
    </row>
    <row r="377" spans="1:9" ht="39.6" hidden="1">
      <c r="A377" s="8" t="s">
        <v>23</v>
      </c>
      <c r="B377" s="5" t="s">
        <v>262</v>
      </c>
      <c r="C377" s="5" t="s">
        <v>85</v>
      </c>
      <c r="D377" s="5" t="s">
        <v>272</v>
      </c>
      <c r="E377" s="12" t="s">
        <v>24</v>
      </c>
      <c r="F377" s="13">
        <v>10</v>
      </c>
      <c r="G377" s="13">
        <v>10</v>
      </c>
      <c r="H377" s="98">
        <v>10</v>
      </c>
      <c r="I377" s="13">
        <v>10</v>
      </c>
    </row>
    <row r="378" spans="1:9">
      <c r="A378" s="8" t="s">
        <v>273</v>
      </c>
      <c r="B378" s="5" t="s">
        <v>262</v>
      </c>
      <c r="C378" s="5" t="s">
        <v>274</v>
      </c>
      <c r="D378" s="5"/>
      <c r="E378" s="12"/>
      <c r="F378" s="15">
        <f t="shared" ref="F378" si="185">F379+F388</f>
        <v>48673.9</v>
      </c>
      <c r="G378" s="15">
        <f t="shared" ref="G378:H378" si="186">G379+G388</f>
        <v>48673.9</v>
      </c>
      <c r="H378" s="85">
        <f t="shared" si="186"/>
        <v>50555.500000000007</v>
      </c>
      <c r="I378" s="49">
        <f t="shared" ref="I378" si="187">I379+I388</f>
        <v>48966.9</v>
      </c>
    </row>
    <row r="379" spans="1:9">
      <c r="A379" s="8" t="s">
        <v>275</v>
      </c>
      <c r="B379" s="5" t="s">
        <v>262</v>
      </c>
      <c r="C379" s="5" t="s">
        <v>276</v>
      </c>
      <c r="D379" s="5"/>
      <c r="E379" s="12"/>
      <c r="F379" s="13">
        <f t="shared" ref="F379:I380" si="188">F380</f>
        <v>44440.700000000004</v>
      </c>
      <c r="G379" s="13">
        <f t="shared" si="188"/>
        <v>44440.700000000004</v>
      </c>
      <c r="H379" s="98">
        <f t="shared" si="188"/>
        <v>45739.700000000004</v>
      </c>
      <c r="I379" s="13">
        <f t="shared" si="188"/>
        <v>44065.8</v>
      </c>
    </row>
    <row r="380" spans="1:9" ht="26.4">
      <c r="A380" s="8" t="s">
        <v>277</v>
      </c>
      <c r="B380" s="5" t="s">
        <v>262</v>
      </c>
      <c r="C380" s="5" t="s">
        <v>276</v>
      </c>
      <c r="D380" s="5" t="s">
        <v>278</v>
      </c>
      <c r="E380" s="12"/>
      <c r="F380" s="13">
        <f t="shared" si="188"/>
        <v>44440.700000000004</v>
      </c>
      <c r="G380" s="13">
        <f t="shared" si="188"/>
        <v>44440.700000000004</v>
      </c>
      <c r="H380" s="98">
        <f t="shared" si="188"/>
        <v>45739.700000000004</v>
      </c>
      <c r="I380" s="13">
        <f t="shared" si="188"/>
        <v>44065.8</v>
      </c>
    </row>
    <row r="381" spans="1:9" ht="26.4">
      <c r="A381" s="8" t="s">
        <v>279</v>
      </c>
      <c r="B381" s="5" t="s">
        <v>262</v>
      </c>
      <c r="C381" s="5" t="s">
        <v>276</v>
      </c>
      <c r="D381" s="5" t="s">
        <v>280</v>
      </c>
      <c r="E381" s="12"/>
      <c r="F381" s="13">
        <f t="shared" ref="F381" si="189">F382+F386</f>
        <v>44440.700000000004</v>
      </c>
      <c r="G381" s="13">
        <f t="shared" ref="G381" si="190">G382+G386</f>
        <v>44440.700000000004</v>
      </c>
      <c r="H381" s="98">
        <f>H382+H386+H384</f>
        <v>45739.700000000004</v>
      </c>
      <c r="I381" s="13">
        <f>I382+I386+I384</f>
        <v>44065.8</v>
      </c>
    </row>
    <row r="382" spans="1:9" ht="79.2">
      <c r="A382" s="8" t="s">
        <v>281</v>
      </c>
      <c r="B382" s="5" t="s">
        <v>262</v>
      </c>
      <c r="C382" s="5" t="s">
        <v>276</v>
      </c>
      <c r="D382" s="5" t="s">
        <v>282</v>
      </c>
      <c r="E382" s="5"/>
      <c r="F382" s="17">
        <f t="shared" ref="F382:I382" si="191">F383</f>
        <v>44201.3</v>
      </c>
      <c r="G382" s="17">
        <f t="shared" si="191"/>
        <v>44201.3</v>
      </c>
      <c r="H382" s="86">
        <f t="shared" si="191"/>
        <v>45500.3</v>
      </c>
      <c r="I382" s="13">
        <f t="shared" si="191"/>
        <v>42559.3</v>
      </c>
    </row>
    <row r="383" spans="1:9">
      <c r="A383" s="8" t="s">
        <v>265</v>
      </c>
      <c r="B383" s="5" t="s">
        <v>262</v>
      </c>
      <c r="C383" s="5" t="s">
        <v>276</v>
      </c>
      <c r="D383" s="5" t="s">
        <v>282</v>
      </c>
      <c r="E383" s="5" t="s">
        <v>266</v>
      </c>
      <c r="F383" s="18">
        <v>44201.3</v>
      </c>
      <c r="G383" s="18">
        <v>44201.3</v>
      </c>
      <c r="H383" s="87">
        <v>45500.3</v>
      </c>
      <c r="I383" s="13">
        <v>42559.3</v>
      </c>
    </row>
    <row r="384" spans="1:9" ht="29.4" customHeight="1">
      <c r="A384" s="10" t="s">
        <v>525</v>
      </c>
      <c r="B384" s="25" t="s">
        <v>262</v>
      </c>
      <c r="C384" s="25" t="s">
        <v>276</v>
      </c>
      <c r="D384" s="25" t="s">
        <v>619</v>
      </c>
      <c r="E384" s="25"/>
      <c r="F384" s="18"/>
      <c r="G384" s="18"/>
      <c r="H384" s="87">
        <f t="shared" ref="F384:I386" si="192">H385</f>
        <v>0</v>
      </c>
      <c r="I384" s="13">
        <f t="shared" si="192"/>
        <v>1267.0999999999999</v>
      </c>
    </row>
    <row r="385" spans="1:9">
      <c r="A385" s="10" t="s">
        <v>265</v>
      </c>
      <c r="B385" s="25" t="s">
        <v>262</v>
      </c>
      <c r="C385" s="25" t="s">
        <v>276</v>
      </c>
      <c r="D385" s="25" t="s">
        <v>619</v>
      </c>
      <c r="E385" s="25" t="s">
        <v>266</v>
      </c>
      <c r="F385" s="18"/>
      <c r="G385" s="18"/>
      <c r="H385" s="87">
        <v>0</v>
      </c>
      <c r="I385" s="13">
        <v>1267.0999999999999</v>
      </c>
    </row>
    <row r="386" spans="1:9" ht="26.4" hidden="1">
      <c r="A386" s="8" t="s">
        <v>27</v>
      </c>
      <c r="B386" s="5" t="s">
        <v>262</v>
      </c>
      <c r="C386" s="5" t="s">
        <v>276</v>
      </c>
      <c r="D386" s="5" t="s">
        <v>283</v>
      </c>
      <c r="E386" s="5"/>
      <c r="F386" s="18">
        <f t="shared" si="192"/>
        <v>239.4</v>
      </c>
      <c r="G386" s="18">
        <f t="shared" si="192"/>
        <v>239.4</v>
      </c>
      <c r="H386" s="87">
        <f t="shared" si="192"/>
        <v>239.4</v>
      </c>
      <c r="I386" s="13">
        <f t="shared" si="192"/>
        <v>239.4</v>
      </c>
    </row>
    <row r="387" spans="1:9" hidden="1">
      <c r="A387" s="8" t="s">
        <v>265</v>
      </c>
      <c r="B387" s="5" t="s">
        <v>262</v>
      </c>
      <c r="C387" s="5" t="s">
        <v>276</v>
      </c>
      <c r="D387" s="5" t="s">
        <v>283</v>
      </c>
      <c r="E387" s="5" t="s">
        <v>266</v>
      </c>
      <c r="F387" s="19">
        <v>239.4</v>
      </c>
      <c r="G387" s="19">
        <v>239.4</v>
      </c>
      <c r="H387" s="89">
        <v>239.4</v>
      </c>
      <c r="I387" s="13">
        <v>239.4</v>
      </c>
    </row>
    <row r="388" spans="1:9">
      <c r="A388" s="8" t="s">
        <v>284</v>
      </c>
      <c r="B388" s="5" t="s">
        <v>262</v>
      </c>
      <c r="C388" s="5" t="s">
        <v>285</v>
      </c>
      <c r="D388" s="5"/>
      <c r="E388" s="5"/>
      <c r="F388" s="15">
        <f t="shared" ref="F388" si="193">F389+F397</f>
        <v>4233.2</v>
      </c>
      <c r="G388" s="15">
        <f t="shared" ref="G388:H388" si="194">G389+G397</f>
        <v>4233.2</v>
      </c>
      <c r="H388" s="85">
        <f t="shared" si="194"/>
        <v>4815.8</v>
      </c>
      <c r="I388" s="49">
        <f t="shared" ref="I388" si="195">I389+I397</f>
        <v>4901.1000000000004</v>
      </c>
    </row>
    <row r="389" spans="1:9" ht="26.4" hidden="1">
      <c r="A389" s="8" t="s">
        <v>277</v>
      </c>
      <c r="B389" s="5" t="s">
        <v>262</v>
      </c>
      <c r="C389" s="5" t="s">
        <v>285</v>
      </c>
      <c r="D389" s="5" t="s">
        <v>278</v>
      </c>
      <c r="E389" s="5"/>
      <c r="F389" s="15">
        <f t="shared" ref="F389:I391" si="196">F390</f>
        <v>34</v>
      </c>
      <c r="G389" s="15">
        <f t="shared" si="196"/>
        <v>3</v>
      </c>
      <c r="H389" s="85">
        <f>H390</f>
        <v>371.6</v>
      </c>
      <c r="I389" s="49">
        <f>I390</f>
        <v>371.6</v>
      </c>
    </row>
    <row r="390" spans="1:9" ht="26.4" hidden="1">
      <c r="A390" s="8" t="s">
        <v>286</v>
      </c>
      <c r="B390" s="5" t="s">
        <v>262</v>
      </c>
      <c r="C390" s="5" t="s">
        <v>285</v>
      </c>
      <c r="D390" s="5" t="s">
        <v>287</v>
      </c>
      <c r="E390" s="5"/>
      <c r="F390" s="15">
        <f>F391+F395</f>
        <v>34</v>
      </c>
      <c r="G390" s="15">
        <f t="shared" si="196"/>
        <v>3</v>
      </c>
      <c r="H390" s="85">
        <f>H393+H395</f>
        <v>371.6</v>
      </c>
      <c r="I390" s="49">
        <f>I393+I395</f>
        <v>371.6</v>
      </c>
    </row>
    <row r="391" spans="1:9" ht="39.6" hidden="1">
      <c r="A391" s="8" t="s">
        <v>288</v>
      </c>
      <c r="B391" s="5" t="s">
        <v>262</v>
      </c>
      <c r="C391" s="5" t="s">
        <v>285</v>
      </c>
      <c r="D391" s="5" t="s">
        <v>289</v>
      </c>
      <c r="E391" s="5"/>
      <c r="F391" s="15">
        <f t="shared" si="196"/>
        <v>0</v>
      </c>
      <c r="G391" s="15">
        <f t="shared" si="196"/>
        <v>3</v>
      </c>
      <c r="H391" s="85">
        <f t="shared" si="196"/>
        <v>0</v>
      </c>
      <c r="I391" s="49">
        <f t="shared" si="196"/>
        <v>0</v>
      </c>
    </row>
    <row r="392" spans="1:9" s="1" customFormat="1" hidden="1">
      <c r="A392" s="8" t="s">
        <v>265</v>
      </c>
      <c r="B392" s="5" t="s">
        <v>262</v>
      </c>
      <c r="C392" s="5" t="s">
        <v>285</v>
      </c>
      <c r="D392" s="5" t="s">
        <v>289</v>
      </c>
      <c r="E392" s="5" t="s">
        <v>266</v>
      </c>
      <c r="F392" s="52">
        <v>0</v>
      </c>
      <c r="G392" s="45">
        <v>3</v>
      </c>
      <c r="H392" s="99">
        <v>0</v>
      </c>
      <c r="I392" s="119">
        <v>0</v>
      </c>
    </row>
    <row r="393" spans="1:9" s="1" customFormat="1" ht="39.6" hidden="1">
      <c r="A393" s="10" t="s">
        <v>288</v>
      </c>
      <c r="B393" s="21" t="s">
        <v>262</v>
      </c>
      <c r="C393" s="21" t="s">
        <v>285</v>
      </c>
      <c r="D393" s="21" t="s">
        <v>555</v>
      </c>
      <c r="E393" s="21"/>
      <c r="F393" s="54">
        <v>0</v>
      </c>
      <c r="G393" s="44"/>
      <c r="H393" s="85">
        <f t="shared" ref="H393:I393" si="197">H394</f>
        <v>337.6</v>
      </c>
      <c r="I393" s="49">
        <f t="shared" si="197"/>
        <v>337.6</v>
      </c>
    </row>
    <row r="394" spans="1:9" s="1" customFormat="1" hidden="1">
      <c r="A394" s="10" t="s">
        <v>265</v>
      </c>
      <c r="B394" s="21" t="s">
        <v>262</v>
      </c>
      <c r="C394" s="21" t="s">
        <v>285</v>
      </c>
      <c r="D394" s="21" t="s">
        <v>555</v>
      </c>
      <c r="E394" s="21" t="s">
        <v>266</v>
      </c>
      <c r="F394" s="42">
        <v>0</v>
      </c>
      <c r="G394" s="53"/>
      <c r="H394" s="100">
        <v>337.6</v>
      </c>
      <c r="I394" s="120">
        <v>337.6</v>
      </c>
    </row>
    <row r="395" spans="1:9" s="1" customFormat="1" ht="26.4" hidden="1">
      <c r="A395" s="10" t="s">
        <v>529</v>
      </c>
      <c r="B395" s="25" t="s">
        <v>262</v>
      </c>
      <c r="C395" s="25" t="s">
        <v>285</v>
      </c>
      <c r="D395" s="25" t="s">
        <v>530</v>
      </c>
      <c r="E395" s="25"/>
      <c r="F395" s="15">
        <f t="shared" ref="F395:I395" si="198">F396</f>
        <v>34</v>
      </c>
      <c r="G395" s="15">
        <f t="shared" si="198"/>
        <v>0</v>
      </c>
      <c r="H395" s="85">
        <f t="shared" si="198"/>
        <v>34</v>
      </c>
      <c r="I395" s="49">
        <f t="shared" si="198"/>
        <v>34</v>
      </c>
    </row>
    <row r="396" spans="1:9" s="1" customFormat="1" hidden="1">
      <c r="A396" s="10" t="s">
        <v>265</v>
      </c>
      <c r="B396" s="25" t="s">
        <v>262</v>
      </c>
      <c r="C396" s="25" t="s">
        <v>285</v>
      </c>
      <c r="D396" s="25" t="s">
        <v>530</v>
      </c>
      <c r="E396" s="25" t="s">
        <v>266</v>
      </c>
      <c r="F396" s="43">
        <v>34</v>
      </c>
      <c r="G396" s="15"/>
      <c r="H396" s="101">
        <v>34</v>
      </c>
      <c r="I396" s="51">
        <v>34</v>
      </c>
    </row>
    <row r="397" spans="1:9" ht="26.4">
      <c r="A397" s="8" t="s">
        <v>290</v>
      </c>
      <c r="B397" s="5" t="s">
        <v>262</v>
      </c>
      <c r="C397" s="5" t="s">
        <v>285</v>
      </c>
      <c r="D397" s="5" t="s">
        <v>291</v>
      </c>
      <c r="E397" s="5"/>
      <c r="F397" s="15">
        <f t="shared" ref="F397" si="199">F398+F400+F402+F406</f>
        <v>4199.2</v>
      </c>
      <c r="G397" s="15">
        <f t="shared" ref="G397" si="200">G398+G400+G402+G406</f>
        <v>4230.2</v>
      </c>
      <c r="H397" s="85">
        <f>H398+H400+H402+H406+H404</f>
        <v>4444.2</v>
      </c>
      <c r="I397" s="49">
        <f>I398+I400+I402+I406+I404</f>
        <v>4529.5</v>
      </c>
    </row>
    <row r="398" spans="1:9" ht="26.4" hidden="1">
      <c r="A398" s="8" t="s">
        <v>292</v>
      </c>
      <c r="B398" s="5" t="s">
        <v>262</v>
      </c>
      <c r="C398" s="5" t="s">
        <v>285</v>
      </c>
      <c r="D398" s="5" t="s">
        <v>293</v>
      </c>
      <c r="E398" s="5"/>
      <c r="F398" s="15">
        <f t="shared" ref="F398:I398" si="201">F399</f>
        <v>99</v>
      </c>
      <c r="G398" s="15">
        <f t="shared" si="201"/>
        <v>130</v>
      </c>
      <c r="H398" s="85">
        <f t="shared" si="201"/>
        <v>99</v>
      </c>
      <c r="I398" s="49">
        <f t="shared" si="201"/>
        <v>99</v>
      </c>
    </row>
    <row r="399" spans="1:9" hidden="1">
      <c r="A399" s="8" t="s">
        <v>265</v>
      </c>
      <c r="B399" s="5" t="s">
        <v>262</v>
      </c>
      <c r="C399" s="5" t="s">
        <v>285</v>
      </c>
      <c r="D399" s="5" t="s">
        <v>293</v>
      </c>
      <c r="E399" s="5" t="s">
        <v>266</v>
      </c>
      <c r="F399" s="15">
        <v>99</v>
      </c>
      <c r="G399" s="15">
        <v>130</v>
      </c>
      <c r="H399" s="85">
        <v>99</v>
      </c>
      <c r="I399" s="49">
        <v>99</v>
      </c>
    </row>
    <row r="400" spans="1:9" ht="26.4" hidden="1">
      <c r="A400" s="35" t="s">
        <v>504</v>
      </c>
      <c r="B400" s="25" t="s">
        <v>262</v>
      </c>
      <c r="C400" s="25" t="s">
        <v>285</v>
      </c>
      <c r="D400" s="25" t="s">
        <v>498</v>
      </c>
      <c r="E400" s="25"/>
      <c r="F400" s="15">
        <f t="shared" ref="F400:I400" si="202">F401</f>
        <v>552</v>
      </c>
      <c r="G400" s="15">
        <f t="shared" si="202"/>
        <v>552</v>
      </c>
      <c r="H400" s="85">
        <f t="shared" si="202"/>
        <v>552</v>
      </c>
      <c r="I400" s="49">
        <f t="shared" si="202"/>
        <v>552</v>
      </c>
    </row>
    <row r="401" spans="1:9" hidden="1">
      <c r="A401" s="10" t="s">
        <v>265</v>
      </c>
      <c r="B401" s="25" t="s">
        <v>262</v>
      </c>
      <c r="C401" s="25" t="s">
        <v>285</v>
      </c>
      <c r="D401" s="25" t="s">
        <v>498</v>
      </c>
      <c r="E401" s="25" t="s">
        <v>266</v>
      </c>
      <c r="F401" s="15">
        <v>552</v>
      </c>
      <c r="G401" s="15">
        <v>552</v>
      </c>
      <c r="H401" s="85">
        <v>552</v>
      </c>
      <c r="I401" s="49">
        <v>552</v>
      </c>
    </row>
    <row r="402" spans="1:9" ht="39.6">
      <c r="A402" s="8" t="s">
        <v>294</v>
      </c>
      <c r="B402" s="5" t="s">
        <v>262</v>
      </c>
      <c r="C402" s="5" t="s">
        <v>285</v>
      </c>
      <c r="D402" s="5" t="s">
        <v>295</v>
      </c>
      <c r="E402" s="5"/>
      <c r="F402" s="17">
        <f t="shared" ref="F402:I404" si="203">F403</f>
        <v>3264.5</v>
      </c>
      <c r="G402" s="17">
        <f t="shared" si="203"/>
        <v>3264.5</v>
      </c>
      <c r="H402" s="86">
        <f t="shared" si="203"/>
        <v>3509.5</v>
      </c>
      <c r="I402" s="13">
        <f t="shared" si="203"/>
        <v>3544.5</v>
      </c>
    </row>
    <row r="403" spans="1:9">
      <c r="A403" s="8" t="s">
        <v>265</v>
      </c>
      <c r="B403" s="5" t="s">
        <v>262</v>
      </c>
      <c r="C403" s="5" t="s">
        <v>285</v>
      </c>
      <c r="D403" s="5" t="s">
        <v>295</v>
      </c>
      <c r="E403" s="5" t="s">
        <v>266</v>
      </c>
      <c r="F403" s="18">
        <v>3264.5</v>
      </c>
      <c r="G403" s="18">
        <v>3264.5</v>
      </c>
      <c r="H403" s="87">
        <v>3509.5</v>
      </c>
      <c r="I403" s="13">
        <v>3544.5</v>
      </c>
    </row>
    <row r="404" spans="1:9" ht="30.6" customHeight="1">
      <c r="A404" s="10" t="s">
        <v>525</v>
      </c>
      <c r="B404" s="25" t="s">
        <v>262</v>
      </c>
      <c r="C404" s="25" t="s">
        <v>285</v>
      </c>
      <c r="D404" s="25" t="s">
        <v>620</v>
      </c>
      <c r="E404" s="25"/>
      <c r="F404" s="18"/>
      <c r="G404" s="18"/>
      <c r="H404" s="86">
        <f t="shared" si="203"/>
        <v>0</v>
      </c>
      <c r="I404" s="13">
        <f t="shared" si="203"/>
        <v>50.3</v>
      </c>
    </row>
    <row r="405" spans="1:9">
      <c r="A405" s="10" t="s">
        <v>265</v>
      </c>
      <c r="B405" s="25" t="s">
        <v>262</v>
      </c>
      <c r="C405" s="25" t="s">
        <v>285</v>
      </c>
      <c r="D405" s="25" t="s">
        <v>620</v>
      </c>
      <c r="E405" s="25" t="s">
        <v>266</v>
      </c>
      <c r="F405" s="18"/>
      <c r="G405" s="18"/>
      <c r="H405" s="87">
        <v>0</v>
      </c>
      <c r="I405" s="13">
        <v>50.3</v>
      </c>
    </row>
    <row r="406" spans="1:9" ht="26.4" hidden="1">
      <c r="A406" s="8" t="s">
        <v>27</v>
      </c>
      <c r="B406" s="5" t="s">
        <v>262</v>
      </c>
      <c r="C406" s="5" t="s">
        <v>285</v>
      </c>
      <c r="D406" s="5" t="s">
        <v>296</v>
      </c>
      <c r="E406" s="5"/>
      <c r="F406" s="18">
        <f t="shared" ref="F406:I406" si="204">F407</f>
        <v>283.7</v>
      </c>
      <c r="G406" s="18">
        <f t="shared" si="204"/>
        <v>283.7</v>
      </c>
      <c r="H406" s="87">
        <f t="shared" si="204"/>
        <v>283.7</v>
      </c>
      <c r="I406" s="13">
        <f t="shared" si="204"/>
        <v>283.7</v>
      </c>
    </row>
    <row r="407" spans="1:9" hidden="1">
      <c r="A407" s="8" t="s">
        <v>265</v>
      </c>
      <c r="B407" s="5" t="s">
        <v>262</v>
      </c>
      <c r="C407" s="5" t="s">
        <v>285</v>
      </c>
      <c r="D407" s="5" t="s">
        <v>296</v>
      </c>
      <c r="E407" s="5" t="s">
        <v>266</v>
      </c>
      <c r="F407" s="18">
        <v>283.7</v>
      </c>
      <c r="G407" s="18">
        <v>283.7</v>
      </c>
      <c r="H407" s="87">
        <v>283.7</v>
      </c>
      <c r="I407" s="13">
        <v>283.7</v>
      </c>
    </row>
    <row r="408" spans="1:9">
      <c r="A408" s="8" t="s">
        <v>297</v>
      </c>
      <c r="B408" s="5" t="s">
        <v>262</v>
      </c>
      <c r="C408" s="5" t="s">
        <v>298</v>
      </c>
      <c r="D408" s="5"/>
      <c r="E408" s="5"/>
      <c r="F408" s="18" t="e">
        <f>F409+F439</f>
        <v>#REF!</v>
      </c>
      <c r="G408" s="18" t="e">
        <f>G409+G439</f>
        <v>#REF!</v>
      </c>
      <c r="H408" s="87">
        <f>H409+H439</f>
        <v>133350.9</v>
      </c>
      <c r="I408" s="13">
        <f>I409+I439</f>
        <v>146836.6</v>
      </c>
    </row>
    <row r="409" spans="1:9">
      <c r="A409" s="8" t="s">
        <v>299</v>
      </c>
      <c r="B409" s="5" t="s">
        <v>262</v>
      </c>
      <c r="C409" s="5" t="s">
        <v>300</v>
      </c>
      <c r="D409" s="5"/>
      <c r="E409" s="5"/>
      <c r="F409" s="18" t="e">
        <f t="shared" ref="F409:I409" si="205">F410</f>
        <v>#REF!</v>
      </c>
      <c r="G409" s="18" t="e">
        <f t="shared" si="205"/>
        <v>#REF!</v>
      </c>
      <c r="H409" s="87">
        <f t="shared" si="205"/>
        <v>115207.6</v>
      </c>
      <c r="I409" s="13">
        <f t="shared" si="205"/>
        <v>128829.8</v>
      </c>
    </row>
    <row r="410" spans="1:9">
      <c r="A410" s="8" t="s">
        <v>301</v>
      </c>
      <c r="B410" s="5" t="s">
        <v>262</v>
      </c>
      <c r="C410" s="5" t="s">
        <v>300</v>
      </c>
      <c r="D410" s="5" t="s">
        <v>302</v>
      </c>
      <c r="E410" s="5"/>
      <c r="F410" s="18" t="e">
        <f>F411+F422+F433</f>
        <v>#REF!</v>
      </c>
      <c r="G410" s="18" t="e">
        <f>G411+G422+G433</f>
        <v>#REF!</v>
      </c>
      <c r="H410" s="87">
        <f>H411+H422+H433</f>
        <v>115207.6</v>
      </c>
      <c r="I410" s="13">
        <f>I411+I422+I433</f>
        <v>128829.8</v>
      </c>
    </row>
    <row r="411" spans="1:9" ht="26.4">
      <c r="A411" s="8" t="s">
        <v>303</v>
      </c>
      <c r="B411" s="5" t="s">
        <v>262</v>
      </c>
      <c r="C411" s="5" t="s">
        <v>300</v>
      </c>
      <c r="D411" s="5" t="s">
        <v>304</v>
      </c>
      <c r="E411" s="5"/>
      <c r="F411" s="18">
        <f>F412+F420+F416</f>
        <v>26157.200000000001</v>
      </c>
      <c r="G411" s="18">
        <f>G412+G420</f>
        <v>26144</v>
      </c>
      <c r="H411" s="87">
        <f>H412+H420+H416+H418+H414</f>
        <v>25916.3</v>
      </c>
      <c r="I411" s="13">
        <f>I412+I420+I416+I418+I414</f>
        <v>27860.5</v>
      </c>
    </row>
    <row r="412" spans="1:9" ht="52.8">
      <c r="A412" s="8" t="s">
        <v>305</v>
      </c>
      <c r="B412" s="5" t="s">
        <v>262</v>
      </c>
      <c r="C412" s="5" t="s">
        <v>300</v>
      </c>
      <c r="D412" s="5" t="s">
        <v>306</v>
      </c>
      <c r="E412" s="5"/>
      <c r="F412" s="18">
        <f t="shared" ref="F412:I412" si="206">F413</f>
        <v>26120</v>
      </c>
      <c r="G412" s="18">
        <f t="shared" si="206"/>
        <v>26120</v>
      </c>
      <c r="H412" s="87">
        <f t="shared" si="206"/>
        <v>25879.1</v>
      </c>
      <c r="I412" s="13">
        <f t="shared" si="206"/>
        <v>27473.1</v>
      </c>
    </row>
    <row r="413" spans="1:9">
      <c r="A413" s="8" t="s">
        <v>80</v>
      </c>
      <c r="B413" s="5" t="s">
        <v>262</v>
      </c>
      <c r="C413" s="5" t="s">
        <v>300</v>
      </c>
      <c r="D413" s="5" t="s">
        <v>306</v>
      </c>
      <c r="E413" s="5" t="s">
        <v>81</v>
      </c>
      <c r="F413" s="19">
        <v>26120</v>
      </c>
      <c r="G413" s="19">
        <v>26120</v>
      </c>
      <c r="H413" s="89">
        <v>25879.1</v>
      </c>
      <c r="I413" s="13">
        <v>27473.1</v>
      </c>
    </row>
    <row r="414" spans="1:9" ht="26.4">
      <c r="A414" s="10" t="s">
        <v>527</v>
      </c>
      <c r="B414" s="25" t="s">
        <v>262</v>
      </c>
      <c r="C414" s="25" t="s">
        <v>300</v>
      </c>
      <c r="D414" s="25" t="s">
        <v>628</v>
      </c>
      <c r="E414" s="25"/>
      <c r="F414" s="41"/>
      <c r="G414" s="41"/>
      <c r="H414" s="85">
        <f t="shared" ref="F414:I416" si="207">H415</f>
        <v>0</v>
      </c>
      <c r="I414" s="49">
        <f t="shared" si="207"/>
        <v>13.2</v>
      </c>
    </row>
    <row r="415" spans="1:9">
      <c r="A415" s="10" t="s">
        <v>80</v>
      </c>
      <c r="B415" s="25" t="s">
        <v>262</v>
      </c>
      <c r="C415" s="25" t="s">
        <v>300</v>
      </c>
      <c r="D415" s="25" t="s">
        <v>628</v>
      </c>
      <c r="E415" s="25" t="s">
        <v>81</v>
      </c>
      <c r="F415" s="41"/>
      <c r="G415" s="41"/>
      <c r="H415" s="98">
        <v>0</v>
      </c>
      <c r="I415" s="13">
        <v>13.2</v>
      </c>
    </row>
    <row r="416" spans="1:9" ht="26.4">
      <c r="A416" s="10" t="s">
        <v>527</v>
      </c>
      <c r="B416" s="25" t="s">
        <v>262</v>
      </c>
      <c r="C416" s="25" t="s">
        <v>300</v>
      </c>
      <c r="D416" s="25" t="s">
        <v>528</v>
      </c>
      <c r="E416" s="25"/>
      <c r="F416" s="15">
        <f t="shared" si="207"/>
        <v>13.2</v>
      </c>
      <c r="G416" s="15">
        <f t="shared" si="207"/>
        <v>0</v>
      </c>
      <c r="H416" s="85">
        <f t="shared" si="207"/>
        <v>13.2</v>
      </c>
      <c r="I416" s="49">
        <f t="shared" si="207"/>
        <v>0</v>
      </c>
    </row>
    <row r="417" spans="1:9">
      <c r="A417" s="10" t="s">
        <v>80</v>
      </c>
      <c r="B417" s="25" t="s">
        <v>262</v>
      </c>
      <c r="C417" s="25" t="s">
        <v>300</v>
      </c>
      <c r="D417" s="25" t="s">
        <v>528</v>
      </c>
      <c r="E417" s="25" t="s">
        <v>81</v>
      </c>
      <c r="F417" s="42">
        <v>13.2</v>
      </c>
      <c r="G417" s="41"/>
      <c r="H417" s="102">
        <v>13.2</v>
      </c>
      <c r="I417" s="140">
        <v>0</v>
      </c>
    </row>
    <row r="418" spans="1:9" ht="33" customHeight="1">
      <c r="A418" s="10" t="s">
        <v>525</v>
      </c>
      <c r="B418" s="25" t="s">
        <v>262</v>
      </c>
      <c r="C418" s="25" t="s">
        <v>300</v>
      </c>
      <c r="D418" s="25" t="s">
        <v>621</v>
      </c>
      <c r="E418" s="25"/>
      <c r="F418" s="68"/>
      <c r="G418" s="41"/>
      <c r="H418" s="85">
        <f t="shared" ref="F418:I420" si="208">H419</f>
        <v>0</v>
      </c>
      <c r="I418" s="49">
        <f t="shared" si="208"/>
        <v>348.7</v>
      </c>
    </row>
    <row r="419" spans="1:9">
      <c r="A419" s="10" t="s">
        <v>80</v>
      </c>
      <c r="B419" s="25" t="s">
        <v>262</v>
      </c>
      <c r="C419" s="25" t="s">
        <v>300</v>
      </c>
      <c r="D419" s="25" t="s">
        <v>621</v>
      </c>
      <c r="E419" s="25" t="s">
        <v>81</v>
      </c>
      <c r="F419" s="68"/>
      <c r="G419" s="41"/>
      <c r="H419" s="103">
        <v>0</v>
      </c>
      <c r="I419" s="83">
        <v>348.7</v>
      </c>
    </row>
    <row r="420" spans="1:9" ht="26.4">
      <c r="A420" s="8" t="s">
        <v>27</v>
      </c>
      <c r="B420" s="5" t="s">
        <v>262</v>
      </c>
      <c r="C420" s="5" t="s">
        <v>300</v>
      </c>
      <c r="D420" s="5" t="s">
        <v>307</v>
      </c>
      <c r="E420" s="5"/>
      <c r="F420" s="15">
        <f t="shared" si="208"/>
        <v>24</v>
      </c>
      <c r="G420" s="15">
        <f t="shared" si="208"/>
        <v>24</v>
      </c>
      <c r="H420" s="85">
        <f t="shared" si="208"/>
        <v>24</v>
      </c>
      <c r="I420" s="49">
        <f t="shared" si="208"/>
        <v>25.5</v>
      </c>
    </row>
    <row r="421" spans="1:9">
      <c r="A421" s="8" t="s">
        <v>80</v>
      </c>
      <c r="B421" s="5" t="s">
        <v>262</v>
      </c>
      <c r="C421" s="5" t="s">
        <v>300</v>
      </c>
      <c r="D421" s="5" t="s">
        <v>307</v>
      </c>
      <c r="E421" s="5" t="s">
        <v>81</v>
      </c>
      <c r="F421" s="15">
        <v>24</v>
      </c>
      <c r="G421" s="15">
        <v>24</v>
      </c>
      <c r="H421" s="85">
        <v>24</v>
      </c>
      <c r="I421" s="49">
        <v>25.5</v>
      </c>
    </row>
    <row r="422" spans="1:9" ht="39.6">
      <c r="A422" s="8" t="s">
        <v>308</v>
      </c>
      <c r="B422" s="5" t="s">
        <v>262</v>
      </c>
      <c r="C422" s="5" t="s">
        <v>300</v>
      </c>
      <c r="D422" s="5" t="s">
        <v>309</v>
      </c>
      <c r="E422" s="5"/>
      <c r="F422" s="17" t="e">
        <f>F423+F425+F427+#REF!</f>
        <v>#REF!</v>
      </c>
      <c r="G422" s="17" t="e">
        <f>G423+G425+G427+#REF!</f>
        <v>#REF!</v>
      </c>
      <c r="H422" s="86">
        <f>H423+H425+H427+H429+H431</f>
        <v>87915.7</v>
      </c>
      <c r="I422" s="13">
        <f>I423+I425+I427+I429+I431</f>
        <v>98584.1</v>
      </c>
    </row>
    <row r="423" spans="1:9">
      <c r="A423" s="8" t="s">
        <v>310</v>
      </c>
      <c r="B423" s="5" t="s">
        <v>262</v>
      </c>
      <c r="C423" s="5" t="s">
        <v>300</v>
      </c>
      <c r="D423" s="5" t="s">
        <v>311</v>
      </c>
      <c r="E423" s="5"/>
      <c r="F423" s="18">
        <f t="shared" ref="F423:I423" si="209">F424</f>
        <v>100</v>
      </c>
      <c r="G423" s="18">
        <f t="shared" si="209"/>
        <v>100</v>
      </c>
      <c r="H423" s="87">
        <f t="shared" si="209"/>
        <v>33.4</v>
      </c>
      <c r="I423" s="13">
        <f t="shared" si="209"/>
        <v>47.3</v>
      </c>
    </row>
    <row r="424" spans="1:9">
      <c r="A424" s="8" t="s">
        <v>265</v>
      </c>
      <c r="B424" s="5" t="s">
        <v>262</v>
      </c>
      <c r="C424" s="5" t="s">
        <v>300</v>
      </c>
      <c r="D424" s="5" t="s">
        <v>311</v>
      </c>
      <c r="E424" s="5" t="s">
        <v>266</v>
      </c>
      <c r="F424" s="18">
        <v>100</v>
      </c>
      <c r="G424" s="18">
        <v>100</v>
      </c>
      <c r="H424" s="87">
        <v>33.4</v>
      </c>
      <c r="I424" s="13">
        <v>47.3</v>
      </c>
    </row>
    <row r="425" spans="1:9" ht="39.6">
      <c r="A425" s="8" t="s">
        <v>312</v>
      </c>
      <c r="B425" s="5" t="s">
        <v>262</v>
      </c>
      <c r="C425" s="5" t="s">
        <v>300</v>
      </c>
      <c r="D425" s="5" t="s">
        <v>313</v>
      </c>
      <c r="E425" s="5"/>
      <c r="F425" s="18">
        <f t="shared" ref="F425:I425" si="210">F426</f>
        <v>77279.5</v>
      </c>
      <c r="G425" s="18">
        <f t="shared" si="210"/>
        <v>77279.5</v>
      </c>
      <c r="H425" s="87">
        <f t="shared" si="210"/>
        <v>80464.5</v>
      </c>
      <c r="I425" s="13">
        <f t="shared" si="210"/>
        <v>82474.8</v>
      </c>
    </row>
    <row r="426" spans="1:9">
      <c r="A426" s="8" t="s">
        <v>265</v>
      </c>
      <c r="B426" s="5" t="s">
        <v>262</v>
      </c>
      <c r="C426" s="5" t="s">
        <v>300</v>
      </c>
      <c r="D426" s="5" t="s">
        <v>313</v>
      </c>
      <c r="E426" s="5" t="s">
        <v>266</v>
      </c>
      <c r="F426" s="18">
        <v>77279.5</v>
      </c>
      <c r="G426" s="18">
        <v>77279.5</v>
      </c>
      <c r="H426" s="87">
        <v>80464.5</v>
      </c>
      <c r="I426" s="13">
        <v>82474.8</v>
      </c>
    </row>
    <row r="427" spans="1:9" ht="39.6">
      <c r="A427" s="8" t="s">
        <v>314</v>
      </c>
      <c r="B427" s="5" t="s">
        <v>262</v>
      </c>
      <c r="C427" s="5" t="s">
        <v>300</v>
      </c>
      <c r="D427" s="5" t="s">
        <v>315</v>
      </c>
      <c r="E427" s="5"/>
      <c r="F427" s="18">
        <f t="shared" ref="F427:I427" si="211">F428</f>
        <v>7131.7</v>
      </c>
      <c r="G427" s="18">
        <f t="shared" si="211"/>
        <v>7131.7</v>
      </c>
      <c r="H427" s="87">
        <f t="shared" si="211"/>
        <v>6791.7</v>
      </c>
      <c r="I427" s="13">
        <f t="shared" si="211"/>
        <v>6481.7</v>
      </c>
    </row>
    <row r="428" spans="1:9">
      <c r="A428" s="8" t="s">
        <v>265</v>
      </c>
      <c r="B428" s="5" t="s">
        <v>262</v>
      </c>
      <c r="C428" s="5" t="s">
        <v>300</v>
      </c>
      <c r="D428" s="5" t="s">
        <v>315</v>
      </c>
      <c r="E428" s="5" t="s">
        <v>266</v>
      </c>
      <c r="F428" s="18">
        <v>7131.7</v>
      </c>
      <c r="G428" s="18">
        <v>7131.7</v>
      </c>
      <c r="H428" s="87">
        <v>6791.7</v>
      </c>
      <c r="I428" s="13">
        <v>6481.7</v>
      </c>
    </row>
    <row r="429" spans="1:9" ht="30.6" customHeight="1">
      <c r="A429" s="10" t="s">
        <v>525</v>
      </c>
      <c r="B429" s="25" t="s">
        <v>262</v>
      </c>
      <c r="C429" s="25" t="s">
        <v>300</v>
      </c>
      <c r="D429" s="25" t="s">
        <v>622</v>
      </c>
      <c r="E429" s="25"/>
      <c r="F429" s="18"/>
      <c r="G429" s="18"/>
      <c r="H429" s="87">
        <f t="shared" ref="H429:I429" si="212">H430</f>
        <v>0</v>
      </c>
      <c r="I429" s="13">
        <f t="shared" si="212"/>
        <v>8954.2000000000007</v>
      </c>
    </row>
    <row r="430" spans="1:9">
      <c r="A430" s="10" t="s">
        <v>265</v>
      </c>
      <c r="B430" s="25" t="s">
        <v>262</v>
      </c>
      <c r="C430" s="25" t="s">
        <v>300</v>
      </c>
      <c r="D430" s="25" t="s">
        <v>622</v>
      </c>
      <c r="E430" s="25" t="s">
        <v>266</v>
      </c>
      <c r="F430" s="18"/>
      <c r="G430" s="18"/>
      <c r="H430" s="87">
        <v>0</v>
      </c>
      <c r="I430" s="13">
        <v>8954.2000000000007</v>
      </c>
    </row>
    <row r="431" spans="1:9" ht="26.4" hidden="1">
      <c r="A431" s="10" t="s">
        <v>641</v>
      </c>
      <c r="B431" s="25">
        <v>938</v>
      </c>
      <c r="C431" s="25" t="s">
        <v>300</v>
      </c>
      <c r="D431" s="46" t="s">
        <v>316</v>
      </c>
      <c r="E431" s="25"/>
      <c r="F431" s="18"/>
      <c r="G431" s="18"/>
      <c r="H431" s="87">
        <f>H432</f>
        <v>626.1</v>
      </c>
      <c r="I431" s="13">
        <f>I432</f>
        <v>626.1</v>
      </c>
    </row>
    <row r="432" spans="1:9" hidden="1">
      <c r="A432" s="10" t="s">
        <v>265</v>
      </c>
      <c r="B432" s="25">
        <v>938</v>
      </c>
      <c r="C432" s="25" t="s">
        <v>300</v>
      </c>
      <c r="D432" s="46" t="s">
        <v>316</v>
      </c>
      <c r="E432" s="25">
        <v>620</v>
      </c>
      <c r="F432" s="18"/>
      <c r="G432" s="18"/>
      <c r="H432" s="87">
        <v>626.1</v>
      </c>
      <c r="I432" s="13">
        <v>626.1</v>
      </c>
    </row>
    <row r="433" spans="1:9">
      <c r="A433" s="8" t="s">
        <v>317</v>
      </c>
      <c r="B433" s="5" t="s">
        <v>262</v>
      </c>
      <c r="C433" s="5" t="s">
        <v>300</v>
      </c>
      <c r="D433" s="5" t="s">
        <v>318</v>
      </c>
      <c r="E433" s="5"/>
      <c r="F433" s="18">
        <f t="shared" ref="F433:G433" si="213">F434</f>
        <v>1300</v>
      </c>
      <c r="G433" s="18">
        <f t="shared" si="213"/>
        <v>1300</v>
      </c>
      <c r="H433" s="87">
        <f>H434+H437</f>
        <v>1375.6</v>
      </c>
      <c r="I433" s="13">
        <f>I434+I437</f>
        <v>2385.1999999999998</v>
      </c>
    </row>
    <row r="434" spans="1:9">
      <c r="A434" s="8" t="s">
        <v>310</v>
      </c>
      <c r="B434" s="5" t="s">
        <v>262</v>
      </c>
      <c r="C434" s="5" t="s">
        <v>300</v>
      </c>
      <c r="D434" s="5" t="s">
        <v>319</v>
      </c>
      <c r="E434" s="5"/>
      <c r="F434" s="18">
        <f t="shared" ref="F434" si="214">F435+F436</f>
        <v>1300</v>
      </c>
      <c r="G434" s="18">
        <f t="shared" ref="G434:I434" si="215">G435+G436</f>
        <v>1300</v>
      </c>
      <c r="H434" s="87">
        <f t="shared" si="215"/>
        <v>1375.6</v>
      </c>
      <c r="I434" s="13">
        <f t="shared" si="215"/>
        <v>2161.6</v>
      </c>
    </row>
    <row r="435" spans="1:9" ht="39.6">
      <c r="A435" s="8" t="s">
        <v>23</v>
      </c>
      <c r="B435" s="5" t="s">
        <v>262</v>
      </c>
      <c r="C435" s="5" t="s">
        <v>300</v>
      </c>
      <c r="D435" s="5" t="s">
        <v>319</v>
      </c>
      <c r="E435" s="5" t="s">
        <v>24</v>
      </c>
      <c r="F435" s="18">
        <v>400</v>
      </c>
      <c r="G435" s="18">
        <v>400</v>
      </c>
      <c r="H435" s="87">
        <v>400</v>
      </c>
      <c r="I435" s="13">
        <v>1200</v>
      </c>
    </row>
    <row r="436" spans="1:9">
      <c r="A436" s="8" t="s">
        <v>265</v>
      </c>
      <c r="B436" s="5" t="s">
        <v>262</v>
      </c>
      <c r="C436" s="5" t="s">
        <v>300</v>
      </c>
      <c r="D436" s="5" t="s">
        <v>319</v>
      </c>
      <c r="E436" s="5" t="s">
        <v>266</v>
      </c>
      <c r="F436" s="18">
        <v>900</v>
      </c>
      <c r="G436" s="18">
        <v>900</v>
      </c>
      <c r="H436" s="87">
        <v>975.6</v>
      </c>
      <c r="I436" s="13">
        <v>961.6</v>
      </c>
    </row>
    <row r="437" spans="1:9" ht="26.4">
      <c r="A437" s="10" t="s">
        <v>484</v>
      </c>
      <c r="B437" s="21" t="s">
        <v>262</v>
      </c>
      <c r="C437" s="21" t="s">
        <v>300</v>
      </c>
      <c r="D437" s="21" t="s">
        <v>606</v>
      </c>
      <c r="E437" s="21"/>
      <c r="F437" s="18"/>
      <c r="G437" s="18"/>
      <c r="H437" s="87">
        <f t="shared" ref="H437:I437" si="216">H438</f>
        <v>0</v>
      </c>
      <c r="I437" s="13">
        <f t="shared" si="216"/>
        <v>223.6</v>
      </c>
    </row>
    <row r="438" spans="1:9">
      <c r="A438" s="10" t="s">
        <v>265</v>
      </c>
      <c r="B438" s="21" t="s">
        <v>262</v>
      </c>
      <c r="C438" s="21" t="s">
        <v>300</v>
      </c>
      <c r="D438" s="21" t="s">
        <v>606</v>
      </c>
      <c r="E438" s="21" t="s">
        <v>266</v>
      </c>
      <c r="F438" s="18"/>
      <c r="G438" s="18"/>
      <c r="H438" s="87">
        <v>0</v>
      </c>
      <c r="I438" s="13">
        <v>223.6</v>
      </c>
    </row>
    <row r="439" spans="1:9" ht="26.4">
      <c r="A439" s="8" t="s">
        <v>320</v>
      </c>
      <c r="B439" s="5" t="s">
        <v>262</v>
      </c>
      <c r="C439" s="5" t="s">
        <v>321</v>
      </c>
      <c r="D439" s="5"/>
      <c r="E439" s="5"/>
      <c r="F439" s="18">
        <f>F440+F455</f>
        <v>16729.100000000002</v>
      </c>
      <c r="G439" s="18">
        <f>G440+G455</f>
        <v>16729.099999999999</v>
      </c>
      <c r="H439" s="87">
        <f>H440+H455</f>
        <v>18143.3</v>
      </c>
      <c r="I439" s="13">
        <f>I440+I455</f>
        <v>18006.8</v>
      </c>
    </row>
    <row r="440" spans="1:9">
      <c r="A440" s="8" t="s">
        <v>301</v>
      </c>
      <c r="B440" s="5" t="s">
        <v>262</v>
      </c>
      <c r="C440" s="5" t="s">
        <v>321</v>
      </c>
      <c r="D440" s="5" t="s">
        <v>302</v>
      </c>
      <c r="E440" s="5"/>
      <c r="F440" s="18">
        <f t="shared" ref="F440" si="217">F441+F444</f>
        <v>16709.100000000002</v>
      </c>
      <c r="G440" s="18">
        <f t="shared" ref="G440:H440" si="218">G441+G444</f>
        <v>16709.099999999999</v>
      </c>
      <c r="H440" s="87">
        <f t="shared" si="218"/>
        <v>18073.3</v>
      </c>
      <c r="I440" s="13">
        <f t="shared" ref="I440" si="219">I441+I444</f>
        <v>17936.8</v>
      </c>
    </row>
    <row r="441" spans="1:9" ht="26.4" hidden="1">
      <c r="A441" s="8" t="s">
        <v>322</v>
      </c>
      <c r="B441" s="5" t="s">
        <v>262</v>
      </c>
      <c r="C441" s="5" t="s">
        <v>321</v>
      </c>
      <c r="D441" s="5" t="s">
        <v>323</v>
      </c>
      <c r="E441" s="5"/>
      <c r="F441" s="18">
        <f t="shared" ref="F441:I442" si="220">F442</f>
        <v>50</v>
      </c>
      <c r="G441" s="18">
        <f t="shared" si="220"/>
        <v>50</v>
      </c>
      <c r="H441" s="87">
        <f t="shared" si="220"/>
        <v>50</v>
      </c>
      <c r="I441" s="13">
        <f t="shared" si="220"/>
        <v>50</v>
      </c>
    </row>
    <row r="442" spans="1:9" ht="39.6" hidden="1">
      <c r="A442" s="8" t="s">
        <v>324</v>
      </c>
      <c r="B442" s="5" t="s">
        <v>262</v>
      </c>
      <c r="C442" s="5" t="s">
        <v>321</v>
      </c>
      <c r="D442" s="5" t="s">
        <v>325</v>
      </c>
      <c r="E442" s="5"/>
      <c r="F442" s="18">
        <f t="shared" si="220"/>
        <v>50</v>
      </c>
      <c r="G442" s="18">
        <f t="shared" si="220"/>
        <v>50</v>
      </c>
      <c r="H442" s="87">
        <f t="shared" si="220"/>
        <v>50</v>
      </c>
      <c r="I442" s="13">
        <f t="shared" si="220"/>
        <v>50</v>
      </c>
    </row>
    <row r="443" spans="1:9" ht="39.6" hidden="1">
      <c r="A443" s="8" t="s">
        <v>23</v>
      </c>
      <c r="B443" s="5" t="s">
        <v>262</v>
      </c>
      <c r="C443" s="5" t="s">
        <v>321</v>
      </c>
      <c r="D443" s="5" t="s">
        <v>325</v>
      </c>
      <c r="E443" s="5" t="s">
        <v>24</v>
      </c>
      <c r="F443" s="18">
        <v>50</v>
      </c>
      <c r="G443" s="18">
        <v>50</v>
      </c>
      <c r="H443" s="87">
        <v>50</v>
      </c>
      <c r="I443" s="13">
        <v>50</v>
      </c>
    </row>
    <row r="444" spans="1:9" ht="26.4">
      <c r="A444" s="8" t="s">
        <v>243</v>
      </c>
      <c r="B444" s="5" t="s">
        <v>262</v>
      </c>
      <c r="C444" s="5" t="s">
        <v>321</v>
      </c>
      <c r="D444" s="5" t="s">
        <v>326</v>
      </c>
      <c r="E444" s="5"/>
      <c r="F444" s="18">
        <f>F445+F448+F453</f>
        <v>16659.100000000002</v>
      </c>
      <c r="G444" s="18">
        <f>G445+G448+G453</f>
        <v>16659.099999999999</v>
      </c>
      <c r="H444" s="87">
        <f>H445+H448+H453+H451+H451</f>
        <v>18023.3</v>
      </c>
      <c r="I444" s="13">
        <f>I445+I448+I453+I451</f>
        <v>17886.8</v>
      </c>
    </row>
    <row r="445" spans="1:9">
      <c r="A445" s="8" t="s">
        <v>21</v>
      </c>
      <c r="B445" s="5" t="s">
        <v>262</v>
      </c>
      <c r="C445" s="5" t="s">
        <v>321</v>
      </c>
      <c r="D445" s="5" t="s">
        <v>327</v>
      </c>
      <c r="E445" s="5"/>
      <c r="F445" s="18">
        <f t="shared" ref="F445" si="221">F446+F447</f>
        <v>5324.6</v>
      </c>
      <c r="G445" s="18">
        <f t="shared" ref="G445:I445" si="222">G446+G447</f>
        <v>5324.6</v>
      </c>
      <c r="H445" s="87">
        <f t="shared" si="222"/>
        <v>5468.8</v>
      </c>
      <c r="I445" s="13">
        <f t="shared" si="222"/>
        <v>5223.5999999999995</v>
      </c>
    </row>
    <row r="446" spans="1:9" ht="28.2" customHeight="1">
      <c r="A446" s="8" t="s">
        <v>17</v>
      </c>
      <c r="B446" s="5" t="s">
        <v>262</v>
      </c>
      <c r="C446" s="5" t="s">
        <v>321</v>
      </c>
      <c r="D446" s="5" t="s">
        <v>327</v>
      </c>
      <c r="E446" s="5" t="s">
        <v>18</v>
      </c>
      <c r="F446" s="18">
        <v>5169.6000000000004</v>
      </c>
      <c r="G446" s="18">
        <v>5169.6000000000004</v>
      </c>
      <c r="H446" s="87">
        <v>5322.1</v>
      </c>
      <c r="I446" s="13">
        <v>5075.3999999999996</v>
      </c>
    </row>
    <row r="447" spans="1:9" ht="39.6">
      <c r="A447" s="8" t="s">
        <v>23</v>
      </c>
      <c r="B447" s="5" t="s">
        <v>262</v>
      </c>
      <c r="C447" s="5" t="s">
        <v>321</v>
      </c>
      <c r="D447" s="5" t="s">
        <v>327</v>
      </c>
      <c r="E447" s="5" t="s">
        <v>24</v>
      </c>
      <c r="F447" s="18">
        <v>155</v>
      </c>
      <c r="G447" s="18">
        <v>155</v>
      </c>
      <c r="H447" s="87">
        <v>146.69999999999999</v>
      </c>
      <c r="I447" s="13">
        <v>148.19999999999999</v>
      </c>
    </row>
    <row r="448" spans="1:9" ht="39.6">
      <c r="A448" s="8" t="s">
        <v>328</v>
      </c>
      <c r="B448" s="5" t="s">
        <v>262</v>
      </c>
      <c r="C448" s="5" t="s">
        <v>321</v>
      </c>
      <c r="D448" s="5" t="s">
        <v>329</v>
      </c>
      <c r="E448" s="5"/>
      <c r="F448" s="18">
        <f t="shared" ref="F448" si="223">F449+F450</f>
        <v>11304.3</v>
      </c>
      <c r="G448" s="18">
        <f t="shared" ref="G448:I448" si="224">G449+G450</f>
        <v>11294.5</v>
      </c>
      <c r="H448" s="87">
        <f t="shared" si="224"/>
        <v>12524.3</v>
      </c>
      <c r="I448" s="13">
        <f t="shared" si="224"/>
        <v>12646.1</v>
      </c>
    </row>
    <row r="449" spans="1:9" ht="26.4">
      <c r="A449" s="8" t="s">
        <v>330</v>
      </c>
      <c r="B449" s="5" t="s">
        <v>262</v>
      </c>
      <c r="C449" s="5" t="s">
        <v>321</v>
      </c>
      <c r="D449" s="5" t="s">
        <v>329</v>
      </c>
      <c r="E449" s="5" t="s">
        <v>331</v>
      </c>
      <c r="F449" s="18">
        <v>11030.9</v>
      </c>
      <c r="G449" s="18">
        <v>11030.9</v>
      </c>
      <c r="H449" s="87">
        <v>12250.9</v>
      </c>
      <c r="I449" s="13">
        <v>12359.6</v>
      </c>
    </row>
    <row r="450" spans="1:9" ht="39.6">
      <c r="A450" s="8" t="s">
        <v>23</v>
      </c>
      <c r="B450" s="5" t="s">
        <v>262</v>
      </c>
      <c r="C450" s="5" t="s">
        <v>321</v>
      </c>
      <c r="D450" s="5" t="s">
        <v>329</v>
      </c>
      <c r="E450" s="5" t="s">
        <v>24</v>
      </c>
      <c r="F450" s="40">
        <v>273.39999999999998</v>
      </c>
      <c r="G450" s="18">
        <v>263.60000000000002</v>
      </c>
      <c r="H450" s="104">
        <v>273.39999999999998</v>
      </c>
      <c r="I450" s="115">
        <v>286.5</v>
      </c>
    </row>
    <row r="451" spans="1:9" ht="26.4">
      <c r="A451" s="10" t="s">
        <v>612</v>
      </c>
      <c r="B451" s="5" t="s">
        <v>262</v>
      </c>
      <c r="C451" s="25" t="s">
        <v>321</v>
      </c>
      <c r="D451" s="25" t="s">
        <v>613</v>
      </c>
      <c r="E451" s="25"/>
      <c r="F451" s="40"/>
      <c r="G451" s="18"/>
      <c r="H451" s="87">
        <f t="shared" ref="F451:I453" si="225">H452</f>
        <v>0</v>
      </c>
      <c r="I451" s="13">
        <f t="shared" si="225"/>
        <v>1.8</v>
      </c>
    </row>
    <row r="452" spans="1:9" ht="39.6">
      <c r="A452" s="10" t="s">
        <v>23</v>
      </c>
      <c r="B452" s="5" t="s">
        <v>262</v>
      </c>
      <c r="C452" s="25" t="s">
        <v>321</v>
      </c>
      <c r="D452" s="25" t="s">
        <v>613</v>
      </c>
      <c r="E452" s="25" t="s">
        <v>24</v>
      </c>
      <c r="F452" s="40"/>
      <c r="G452" s="18"/>
      <c r="H452" s="105">
        <v>0</v>
      </c>
      <c r="I452" s="115">
        <v>1.8</v>
      </c>
    </row>
    <row r="453" spans="1:9" ht="39.6">
      <c r="A453" s="8" t="s">
        <v>332</v>
      </c>
      <c r="B453" s="5" t="s">
        <v>262</v>
      </c>
      <c r="C453" s="5" t="s">
        <v>321</v>
      </c>
      <c r="D453" s="5" t="s">
        <v>333</v>
      </c>
      <c r="E453" s="5"/>
      <c r="F453" s="18">
        <f t="shared" si="225"/>
        <v>30.2</v>
      </c>
      <c r="G453" s="18">
        <f t="shared" si="225"/>
        <v>40</v>
      </c>
      <c r="H453" s="87">
        <f t="shared" si="225"/>
        <v>30.2</v>
      </c>
      <c r="I453" s="13">
        <f t="shared" si="225"/>
        <v>15.3</v>
      </c>
    </row>
    <row r="454" spans="1:9" ht="39.6">
      <c r="A454" s="8" t="s">
        <v>23</v>
      </c>
      <c r="B454" s="5" t="s">
        <v>262</v>
      </c>
      <c r="C454" s="5" t="s">
        <v>321</v>
      </c>
      <c r="D454" s="5" t="s">
        <v>333</v>
      </c>
      <c r="E454" s="5" t="s">
        <v>24</v>
      </c>
      <c r="F454" s="18">
        <v>30.2</v>
      </c>
      <c r="G454" s="18">
        <v>40</v>
      </c>
      <c r="H454" s="87">
        <v>30.2</v>
      </c>
      <c r="I454" s="13">
        <v>15.3</v>
      </c>
    </row>
    <row r="455" spans="1:9" ht="26.4" hidden="1">
      <c r="A455" s="8" t="s">
        <v>60</v>
      </c>
      <c r="B455" s="5" t="s">
        <v>262</v>
      </c>
      <c r="C455" s="5" t="s">
        <v>321</v>
      </c>
      <c r="D455" s="5" t="s">
        <v>61</v>
      </c>
      <c r="E455" s="5"/>
      <c r="F455" s="18">
        <f t="shared" ref="F455:I455" si="226">F456</f>
        <v>20</v>
      </c>
      <c r="G455" s="18">
        <f t="shared" si="226"/>
        <v>20</v>
      </c>
      <c r="H455" s="87">
        <f t="shared" si="226"/>
        <v>70</v>
      </c>
      <c r="I455" s="13">
        <f t="shared" si="226"/>
        <v>70</v>
      </c>
    </row>
    <row r="456" spans="1:9" ht="26.4" hidden="1">
      <c r="A456" s="8" t="s">
        <v>62</v>
      </c>
      <c r="B456" s="5" t="s">
        <v>262</v>
      </c>
      <c r="C456" s="5" t="s">
        <v>321</v>
      </c>
      <c r="D456" s="5" t="s">
        <v>63</v>
      </c>
      <c r="E456" s="5"/>
      <c r="F456" s="18">
        <f>F459+F461</f>
        <v>20</v>
      </c>
      <c r="G456" s="18">
        <f>G459+G461</f>
        <v>20</v>
      </c>
      <c r="H456" s="87">
        <f>H459+H461+H457</f>
        <v>70</v>
      </c>
      <c r="I456" s="13">
        <f>I459+I461+I457</f>
        <v>70</v>
      </c>
    </row>
    <row r="457" spans="1:9" ht="26.4" hidden="1">
      <c r="A457" s="10" t="s">
        <v>571</v>
      </c>
      <c r="B457" s="25" t="s">
        <v>262</v>
      </c>
      <c r="C457" s="25" t="s">
        <v>321</v>
      </c>
      <c r="D457" s="25" t="s">
        <v>572</v>
      </c>
      <c r="E457" s="25"/>
      <c r="F457" s="18"/>
      <c r="G457" s="18"/>
      <c r="H457" s="87">
        <f>H458</f>
        <v>50</v>
      </c>
      <c r="I457" s="13">
        <f>I458</f>
        <v>50</v>
      </c>
    </row>
    <row r="458" spans="1:9" ht="39.6" hidden="1">
      <c r="A458" s="10" t="s">
        <v>23</v>
      </c>
      <c r="B458" s="25" t="s">
        <v>262</v>
      </c>
      <c r="C458" s="25" t="s">
        <v>321</v>
      </c>
      <c r="D458" s="25" t="s">
        <v>572</v>
      </c>
      <c r="E458" s="25" t="s">
        <v>24</v>
      </c>
      <c r="F458" s="18"/>
      <c r="G458" s="18"/>
      <c r="H458" s="87">
        <v>50</v>
      </c>
      <c r="I458" s="13">
        <v>50</v>
      </c>
    </row>
    <row r="459" spans="1:9" ht="39.6" hidden="1">
      <c r="A459" s="8" t="s">
        <v>334</v>
      </c>
      <c r="B459" s="5" t="s">
        <v>262</v>
      </c>
      <c r="C459" s="5" t="s">
        <v>321</v>
      </c>
      <c r="D459" s="5" t="s">
        <v>335</v>
      </c>
      <c r="E459" s="5"/>
      <c r="F459" s="18">
        <f t="shared" ref="F459:I459" si="227">F460</f>
        <v>17</v>
      </c>
      <c r="G459" s="18">
        <f t="shared" si="227"/>
        <v>17</v>
      </c>
      <c r="H459" s="87">
        <f t="shared" si="227"/>
        <v>17</v>
      </c>
      <c r="I459" s="13">
        <f t="shared" si="227"/>
        <v>17</v>
      </c>
    </row>
    <row r="460" spans="1:9" ht="39.6" hidden="1">
      <c r="A460" s="8" t="s">
        <v>23</v>
      </c>
      <c r="B460" s="5" t="s">
        <v>262</v>
      </c>
      <c r="C460" s="5" t="s">
        <v>321</v>
      </c>
      <c r="D460" s="5" t="s">
        <v>335</v>
      </c>
      <c r="E460" s="5" t="s">
        <v>24</v>
      </c>
      <c r="F460" s="18">
        <v>17</v>
      </c>
      <c r="G460" s="18">
        <v>17</v>
      </c>
      <c r="H460" s="87">
        <v>17</v>
      </c>
      <c r="I460" s="13">
        <v>17</v>
      </c>
    </row>
    <row r="461" spans="1:9" ht="26.4" hidden="1">
      <c r="A461" s="8" t="s">
        <v>64</v>
      </c>
      <c r="B461" s="5" t="s">
        <v>262</v>
      </c>
      <c r="C461" s="5" t="s">
        <v>321</v>
      </c>
      <c r="D461" s="5" t="s">
        <v>65</v>
      </c>
      <c r="E461" s="5"/>
      <c r="F461" s="18">
        <f t="shared" ref="F461:I461" si="228">F462</f>
        <v>3</v>
      </c>
      <c r="G461" s="18">
        <f t="shared" si="228"/>
        <v>3</v>
      </c>
      <c r="H461" s="87">
        <f t="shared" si="228"/>
        <v>3</v>
      </c>
      <c r="I461" s="13">
        <f t="shared" si="228"/>
        <v>3</v>
      </c>
    </row>
    <row r="462" spans="1:9" ht="39.6" hidden="1">
      <c r="A462" s="8" t="s">
        <v>23</v>
      </c>
      <c r="B462" s="5" t="s">
        <v>262</v>
      </c>
      <c r="C462" s="5" t="s">
        <v>321</v>
      </c>
      <c r="D462" s="5" t="s">
        <v>65</v>
      </c>
      <c r="E462" s="5" t="s">
        <v>24</v>
      </c>
      <c r="F462" s="18">
        <v>3</v>
      </c>
      <c r="G462" s="18">
        <v>3</v>
      </c>
      <c r="H462" s="87">
        <v>3</v>
      </c>
      <c r="I462" s="13">
        <v>3</v>
      </c>
    </row>
    <row r="463" spans="1:9" hidden="1">
      <c r="A463" s="8" t="s">
        <v>106</v>
      </c>
      <c r="B463" s="5" t="s">
        <v>262</v>
      </c>
      <c r="C463" s="5" t="s">
        <v>107</v>
      </c>
      <c r="D463" s="5"/>
      <c r="E463" s="5"/>
      <c r="F463" s="18">
        <f t="shared" ref="F463:I467" si="229">F464</f>
        <v>764</v>
      </c>
      <c r="G463" s="18">
        <f t="shared" si="229"/>
        <v>764</v>
      </c>
      <c r="H463" s="87">
        <f t="shared" si="229"/>
        <v>764</v>
      </c>
      <c r="I463" s="13">
        <f t="shared" si="229"/>
        <v>764</v>
      </c>
    </row>
    <row r="464" spans="1:9" ht="26.4" hidden="1">
      <c r="A464" s="8" t="s">
        <v>336</v>
      </c>
      <c r="B464" s="5" t="s">
        <v>262</v>
      </c>
      <c r="C464" s="5" t="s">
        <v>337</v>
      </c>
      <c r="D464" s="5"/>
      <c r="E464" s="5"/>
      <c r="F464" s="18">
        <f t="shared" si="229"/>
        <v>764</v>
      </c>
      <c r="G464" s="18">
        <f t="shared" si="229"/>
        <v>764</v>
      </c>
      <c r="H464" s="87">
        <f t="shared" si="229"/>
        <v>764</v>
      </c>
      <c r="I464" s="13">
        <f t="shared" si="229"/>
        <v>764</v>
      </c>
    </row>
    <row r="465" spans="1:9" ht="79.2" hidden="1">
      <c r="A465" s="8" t="s">
        <v>338</v>
      </c>
      <c r="B465" s="5" t="s">
        <v>262</v>
      </c>
      <c r="C465" s="5" t="s">
        <v>337</v>
      </c>
      <c r="D465" s="5" t="s">
        <v>339</v>
      </c>
      <c r="E465" s="5"/>
      <c r="F465" s="18">
        <f t="shared" si="229"/>
        <v>764</v>
      </c>
      <c r="G465" s="18">
        <f t="shared" si="229"/>
        <v>764</v>
      </c>
      <c r="H465" s="87">
        <f t="shared" si="229"/>
        <v>764</v>
      </c>
      <c r="I465" s="13">
        <f t="shared" si="229"/>
        <v>764</v>
      </c>
    </row>
    <row r="466" spans="1:9" ht="52.8" hidden="1">
      <c r="A466" s="8" t="s">
        <v>340</v>
      </c>
      <c r="B466" s="5" t="s">
        <v>262</v>
      </c>
      <c r="C466" s="5" t="s">
        <v>337</v>
      </c>
      <c r="D466" s="5" t="s">
        <v>341</v>
      </c>
      <c r="E466" s="5"/>
      <c r="F466" s="18">
        <f t="shared" si="229"/>
        <v>764</v>
      </c>
      <c r="G466" s="18">
        <f t="shared" si="229"/>
        <v>764</v>
      </c>
      <c r="H466" s="87">
        <f t="shared" si="229"/>
        <v>764</v>
      </c>
      <c r="I466" s="13">
        <f t="shared" si="229"/>
        <v>764</v>
      </c>
    </row>
    <row r="467" spans="1:9" ht="52.8" hidden="1">
      <c r="A467" s="8" t="s">
        <v>342</v>
      </c>
      <c r="B467" s="5" t="s">
        <v>262</v>
      </c>
      <c r="C467" s="5" t="s">
        <v>337</v>
      </c>
      <c r="D467" s="5" t="s">
        <v>343</v>
      </c>
      <c r="E467" s="5"/>
      <c r="F467" s="18">
        <f t="shared" si="229"/>
        <v>764</v>
      </c>
      <c r="G467" s="18">
        <f t="shared" si="229"/>
        <v>764</v>
      </c>
      <c r="H467" s="87">
        <f t="shared" si="229"/>
        <v>764</v>
      </c>
      <c r="I467" s="13">
        <f t="shared" si="229"/>
        <v>764</v>
      </c>
    </row>
    <row r="468" spans="1:9" ht="52.8" hidden="1">
      <c r="A468" s="8" t="s">
        <v>344</v>
      </c>
      <c r="B468" s="5" t="s">
        <v>262</v>
      </c>
      <c r="C468" s="5" t="s">
        <v>337</v>
      </c>
      <c r="D468" s="5" t="s">
        <v>343</v>
      </c>
      <c r="E468" s="5" t="s">
        <v>345</v>
      </c>
      <c r="F468" s="19">
        <v>764</v>
      </c>
      <c r="G468" s="19">
        <v>764</v>
      </c>
      <c r="H468" s="89">
        <v>764</v>
      </c>
      <c r="I468" s="13">
        <v>764</v>
      </c>
    </row>
    <row r="469" spans="1:9">
      <c r="A469" s="8" t="s">
        <v>346</v>
      </c>
      <c r="B469" s="5" t="s">
        <v>262</v>
      </c>
      <c r="C469" s="5" t="s">
        <v>347</v>
      </c>
      <c r="D469" s="5"/>
      <c r="E469" s="5"/>
      <c r="F469" s="15" t="e">
        <f t="shared" ref="F469:I471" si="230">F470</f>
        <v>#REF!</v>
      </c>
      <c r="G469" s="15" t="e">
        <f t="shared" si="230"/>
        <v>#REF!</v>
      </c>
      <c r="H469" s="85">
        <f t="shared" si="230"/>
        <v>69503.600000000006</v>
      </c>
      <c r="I469" s="49">
        <f t="shared" si="230"/>
        <v>69496.500000000015</v>
      </c>
    </row>
    <row r="470" spans="1:9">
      <c r="A470" s="8" t="s">
        <v>348</v>
      </c>
      <c r="B470" s="5" t="s">
        <v>262</v>
      </c>
      <c r="C470" s="5" t="s">
        <v>349</v>
      </c>
      <c r="D470" s="5"/>
      <c r="E470" s="5"/>
      <c r="F470" s="15" t="e">
        <f t="shared" si="230"/>
        <v>#REF!</v>
      </c>
      <c r="G470" s="15" t="e">
        <f t="shared" si="230"/>
        <v>#REF!</v>
      </c>
      <c r="H470" s="85">
        <f t="shared" si="230"/>
        <v>69503.600000000006</v>
      </c>
      <c r="I470" s="49">
        <f t="shared" si="230"/>
        <v>69496.500000000015</v>
      </c>
    </row>
    <row r="471" spans="1:9" ht="39.6">
      <c r="A471" s="8" t="s">
        <v>350</v>
      </c>
      <c r="B471" s="5" t="s">
        <v>262</v>
      </c>
      <c r="C471" s="5" t="s">
        <v>349</v>
      </c>
      <c r="D471" s="5" t="s">
        <v>351</v>
      </c>
      <c r="E471" s="5"/>
      <c r="F471" s="18" t="e">
        <f t="shared" si="230"/>
        <v>#REF!</v>
      </c>
      <c r="G471" s="18" t="e">
        <f t="shared" si="230"/>
        <v>#REF!</v>
      </c>
      <c r="H471" s="87">
        <f t="shared" si="230"/>
        <v>69503.600000000006</v>
      </c>
      <c r="I471" s="13">
        <f t="shared" si="230"/>
        <v>69496.500000000015</v>
      </c>
    </row>
    <row r="472" spans="1:9" ht="26.4">
      <c r="A472" s="8" t="s">
        <v>352</v>
      </c>
      <c r="B472" s="5" t="s">
        <v>262</v>
      </c>
      <c r="C472" s="5" t="s">
        <v>349</v>
      </c>
      <c r="D472" s="5" t="s">
        <v>353</v>
      </c>
      <c r="E472" s="5"/>
      <c r="F472" s="15" t="e">
        <f>F473+F476+F478+F480+#REF!+F487+F491</f>
        <v>#REF!</v>
      </c>
      <c r="G472" s="15" t="e">
        <f>G473+G476+G478+G480+#REF!+G487+G491</f>
        <v>#REF!</v>
      </c>
      <c r="H472" s="85">
        <f>H473+H476+H478+H480+H484+H487+H491+H482+H489</f>
        <v>69503.600000000006</v>
      </c>
      <c r="I472" s="49">
        <f>I473+I476+I478+I480+I484+I487+I491+I482+I489</f>
        <v>69496.500000000015</v>
      </c>
    </row>
    <row r="473" spans="1:9" ht="39.6" hidden="1">
      <c r="A473" s="8" t="s">
        <v>354</v>
      </c>
      <c r="B473" s="5" t="s">
        <v>262</v>
      </c>
      <c r="C473" s="5" t="s">
        <v>349</v>
      </c>
      <c r="D473" s="5" t="s">
        <v>355</v>
      </c>
      <c r="E473" s="5"/>
      <c r="F473" s="15">
        <f t="shared" ref="F473" si="231">F474+F475</f>
        <v>700</v>
      </c>
      <c r="G473" s="15">
        <f t="shared" ref="G473:I473" si="232">G474+G475</f>
        <v>700</v>
      </c>
      <c r="H473" s="85">
        <f t="shared" si="232"/>
        <v>700</v>
      </c>
      <c r="I473" s="49">
        <f t="shared" si="232"/>
        <v>700</v>
      </c>
    </row>
    <row r="474" spans="1:9" ht="39.6" hidden="1">
      <c r="A474" s="8" t="s">
        <v>23</v>
      </c>
      <c r="B474" s="5" t="s">
        <v>262</v>
      </c>
      <c r="C474" s="5" t="s">
        <v>349</v>
      </c>
      <c r="D474" s="5" t="s">
        <v>355</v>
      </c>
      <c r="E474" s="5" t="s">
        <v>24</v>
      </c>
      <c r="F474" s="15">
        <v>200</v>
      </c>
      <c r="G474" s="15">
        <v>200</v>
      </c>
      <c r="H474" s="85">
        <v>200</v>
      </c>
      <c r="I474" s="49">
        <v>200</v>
      </c>
    </row>
    <row r="475" spans="1:9" hidden="1">
      <c r="A475" s="8" t="s">
        <v>265</v>
      </c>
      <c r="B475" s="5" t="s">
        <v>262</v>
      </c>
      <c r="C475" s="5" t="s">
        <v>349</v>
      </c>
      <c r="D475" s="5" t="s">
        <v>355</v>
      </c>
      <c r="E475" s="5" t="s">
        <v>266</v>
      </c>
      <c r="F475" s="15">
        <v>500</v>
      </c>
      <c r="G475" s="15">
        <v>500</v>
      </c>
      <c r="H475" s="85">
        <v>500</v>
      </c>
      <c r="I475" s="49">
        <v>500</v>
      </c>
    </row>
    <row r="476" spans="1:9" ht="26.4" hidden="1">
      <c r="A476" s="8" t="s">
        <v>356</v>
      </c>
      <c r="B476" s="5" t="s">
        <v>262</v>
      </c>
      <c r="C476" s="5" t="s">
        <v>349</v>
      </c>
      <c r="D476" s="5" t="s">
        <v>357</v>
      </c>
      <c r="E476" s="5"/>
      <c r="F476" s="15">
        <f t="shared" ref="F476:I476" si="233">F477</f>
        <v>170</v>
      </c>
      <c r="G476" s="15">
        <f t="shared" si="233"/>
        <v>170</v>
      </c>
      <c r="H476" s="85">
        <f t="shared" si="233"/>
        <v>170</v>
      </c>
      <c r="I476" s="49">
        <f t="shared" si="233"/>
        <v>170</v>
      </c>
    </row>
    <row r="477" spans="1:9" hidden="1">
      <c r="A477" s="8" t="s">
        <v>265</v>
      </c>
      <c r="B477" s="5" t="s">
        <v>262</v>
      </c>
      <c r="C477" s="5" t="s">
        <v>349</v>
      </c>
      <c r="D477" s="5" t="s">
        <v>357</v>
      </c>
      <c r="E477" s="5" t="s">
        <v>266</v>
      </c>
      <c r="F477" s="15">
        <v>170</v>
      </c>
      <c r="G477" s="15">
        <v>170</v>
      </c>
      <c r="H477" s="85">
        <v>170</v>
      </c>
      <c r="I477" s="49">
        <v>170</v>
      </c>
    </row>
    <row r="478" spans="1:9" ht="39.6">
      <c r="A478" s="8" t="s">
        <v>358</v>
      </c>
      <c r="B478" s="5" t="s">
        <v>262</v>
      </c>
      <c r="C478" s="5" t="s">
        <v>349</v>
      </c>
      <c r="D478" s="5" t="s">
        <v>359</v>
      </c>
      <c r="E478" s="5"/>
      <c r="F478" s="17">
        <f t="shared" ref="F478:I478" si="234">F479</f>
        <v>6037</v>
      </c>
      <c r="G478" s="17">
        <f t="shared" si="234"/>
        <v>6037</v>
      </c>
      <c r="H478" s="86">
        <f t="shared" si="234"/>
        <v>5897</v>
      </c>
      <c r="I478" s="13">
        <f t="shared" si="234"/>
        <v>6037</v>
      </c>
    </row>
    <row r="479" spans="1:9">
      <c r="A479" s="8" t="s">
        <v>265</v>
      </c>
      <c r="B479" s="5" t="s">
        <v>262</v>
      </c>
      <c r="C479" s="5" t="s">
        <v>349</v>
      </c>
      <c r="D479" s="5" t="s">
        <v>359</v>
      </c>
      <c r="E479" s="5" t="s">
        <v>266</v>
      </c>
      <c r="F479" s="18">
        <v>6037</v>
      </c>
      <c r="G479" s="18">
        <v>6037</v>
      </c>
      <c r="H479" s="87">
        <v>5897</v>
      </c>
      <c r="I479" s="13">
        <v>6037</v>
      </c>
    </row>
    <row r="480" spans="1:9" ht="26.4">
      <c r="A480" s="8" t="s">
        <v>360</v>
      </c>
      <c r="B480" s="5" t="s">
        <v>262</v>
      </c>
      <c r="C480" s="5" t="s">
        <v>349</v>
      </c>
      <c r="D480" s="5" t="s">
        <v>361</v>
      </c>
      <c r="E480" s="5"/>
      <c r="F480" s="18">
        <f t="shared" ref="F480:I480" si="235">F481</f>
        <v>1900</v>
      </c>
      <c r="G480" s="18">
        <f t="shared" si="235"/>
        <v>1900</v>
      </c>
      <c r="H480" s="87">
        <f t="shared" si="235"/>
        <v>1875</v>
      </c>
      <c r="I480" s="13">
        <f t="shared" si="235"/>
        <v>1900</v>
      </c>
    </row>
    <row r="481" spans="1:9">
      <c r="A481" s="8" t="s">
        <v>265</v>
      </c>
      <c r="B481" s="5" t="s">
        <v>262</v>
      </c>
      <c r="C481" s="5" t="s">
        <v>349</v>
      </c>
      <c r="D481" s="5" t="s">
        <v>361</v>
      </c>
      <c r="E481" s="5" t="s">
        <v>266</v>
      </c>
      <c r="F481" s="20">
        <v>1900</v>
      </c>
      <c r="G481" s="20">
        <v>1900</v>
      </c>
      <c r="H481" s="106">
        <v>1875</v>
      </c>
      <c r="I481" s="13">
        <v>1900</v>
      </c>
    </row>
    <row r="482" spans="1:9" ht="26.4">
      <c r="A482" s="10" t="s">
        <v>484</v>
      </c>
      <c r="B482" s="25" t="s">
        <v>262</v>
      </c>
      <c r="C482" s="25" t="s">
        <v>349</v>
      </c>
      <c r="D482" s="25" t="s">
        <v>607</v>
      </c>
      <c r="E482" s="25"/>
      <c r="F482" s="20"/>
      <c r="G482" s="20"/>
      <c r="H482" s="87">
        <f>H483</f>
        <v>0</v>
      </c>
      <c r="I482" s="13">
        <f>I483</f>
        <v>100</v>
      </c>
    </row>
    <row r="483" spans="1:9">
      <c r="A483" s="10" t="s">
        <v>265</v>
      </c>
      <c r="B483" s="25" t="s">
        <v>262</v>
      </c>
      <c r="C483" s="25" t="s">
        <v>349</v>
      </c>
      <c r="D483" s="25" t="s">
        <v>607</v>
      </c>
      <c r="E483" s="25" t="s">
        <v>266</v>
      </c>
      <c r="F483" s="20"/>
      <c r="G483" s="20"/>
      <c r="H483" s="106">
        <v>0</v>
      </c>
      <c r="I483" s="13">
        <v>100</v>
      </c>
    </row>
    <row r="484" spans="1:9" ht="26.4" hidden="1">
      <c r="A484" s="10" t="s">
        <v>493</v>
      </c>
      <c r="B484" s="25" t="s">
        <v>262</v>
      </c>
      <c r="C484" s="25" t="s">
        <v>349</v>
      </c>
      <c r="D484" s="25" t="s">
        <v>499</v>
      </c>
      <c r="E484" s="5"/>
      <c r="F484" s="20"/>
      <c r="G484" s="20"/>
      <c r="H484" s="87">
        <f t="shared" ref="H484:I484" si="236">H485+H486</f>
        <v>479.9</v>
      </c>
      <c r="I484" s="13">
        <f t="shared" si="236"/>
        <v>479.9</v>
      </c>
    </row>
    <row r="485" spans="1:9" ht="118.8" hidden="1">
      <c r="A485" s="10" t="s">
        <v>598</v>
      </c>
      <c r="B485" s="25" t="s">
        <v>262</v>
      </c>
      <c r="C485" s="25" t="s">
        <v>349</v>
      </c>
      <c r="D485" s="25" t="s">
        <v>499</v>
      </c>
      <c r="E485" s="25" t="s">
        <v>599</v>
      </c>
      <c r="F485" s="20"/>
      <c r="G485" s="20"/>
      <c r="H485" s="87">
        <v>146.9</v>
      </c>
      <c r="I485" s="13">
        <v>146.9</v>
      </c>
    </row>
    <row r="486" spans="1:9" hidden="1">
      <c r="A486" s="10" t="s">
        <v>265</v>
      </c>
      <c r="B486" s="25" t="s">
        <v>262</v>
      </c>
      <c r="C486" s="25" t="s">
        <v>349</v>
      </c>
      <c r="D486" s="25" t="s">
        <v>499</v>
      </c>
      <c r="E486" s="25" t="s">
        <v>266</v>
      </c>
      <c r="F486" s="31">
        <v>2000</v>
      </c>
      <c r="G486" s="31">
        <v>2000</v>
      </c>
      <c r="H486" s="107">
        <v>333</v>
      </c>
      <c r="I486" s="13">
        <v>333</v>
      </c>
    </row>
    <row r="487" spans="1:9" ht="26.4">
      <c r="A487" s="8" t="s">
        <v>362</v>
      </c>
      <c r="B487" s="5" t="s">
        <v>262</v>
      </c>
      <c r="C487" s="5" t="s">
        <v>349</v>
      </c>
      <c r="D487" s="5" t="s">
        <v>363</v>
      </c>
      <c r="E487" s="5"/>
      <c r="F487" s="18">
        <f t="shared" ref="F487:I487" si="237">F488</f>
        <v>56138.9</v>
      </c>
      <c r="G487" s="18">
        <f t="shared" si="237"/>
        <v>56138.9</v>
      </c>
      <c r="H487" s="87">
        <f t="shared" si="237"/>
        <v>58556.9</v>
      </c>
      <c r="I487" s="13">
        <f t="shared" si="237"/>
        <v>57660.9</v>
      </c>
    </row>
    <row r="488" spans="1:9">
      <c r="A488" s="8" t="s">
        <v>265</v>
      </c>
      <c r="B488" s="5" t="s">
        <v>262</v>
      </c>
      <c r="C488" s="5" t="s">
        <v>349</v>
      </c>
      <c r="D488" s="5" t="s">
        <v>363</v>
      </c>
      <c r="E488" s="5" t="s">
        <v>266</v>
      </c>
      <c r="F488" s="18">
        <v>56138.9</v>
      </c>
      <c r="G488" s="18">
        <v>56138.9</v>
      </c>
      <c r="H488" s="87">
        <v>58556.9</v>
      </c>
      <c r="I488" s="13">
        <v>57660.9</v>
      </c>
    </row>
    <row r="489" spans="1:9" ht="30" customHeight="1">
      <c r="A489" s="10" t="s">
        <v>525</v>
      </c>
      <c r="B489" s="25" t="s">
        <v>262</v>
      </c>
      <c r="C489" s="25" t="s">
        <v>349</v>
      </c>
      <c r="D489" s="25" t="s">
        <v>623</v>
      </c>
      <c r="E489" s="25"/>
      <c r="F489" s="18"/>
      <c r="G489" s="18"/>
      <c r="H489" s="87">
        <f t="shared" ref="F489:I491" si="238">H490</f>
        <v>0</v>
      </c>
      <c r="I489" s="13">
        <f t="shared" si="238"/>
        <v>469.1</v>
      </c>
    </row>
    <row r="490" spans="1:9">
      <c r="A490" s="10" t="s">
        <v>265</v>
      </c>
      <c r="B490" s="25" t="s">
        <v>262</v>
      </c>
      <c r="C490" s="25" t="s">
        <v>349</v>
      </c>
      <c r="D490" s="25" t="s">
        <v>623</v>
      </c>
      <c r="E490" s="25" t="s">
        <v>266</v>
      </c>
      <c r="F490" s="18"/>
      <c r="G490" s="18"/>
      <c r="H490" s="87">
        <v>0</v>
      </c>
      <c r="I490" s="13">
        <v>469.1</v>
      </c>
    </row>
    <row r="491" spans="1:9" ht="26.4">
      <c r="A491" s="8" t="s">
        <v>27</v>
      </c>
      <c r="B491" s="5" t="s">
        <v>262</v>
      </c>
      <c r="C491" s="5" t="s">
        <v>349</v>
      </c>
      <c r="D491" s="5" t="s">
        <v>364</v>
      </c>
      <c r="E491" s="5"/>
      <c r="F491" s="18">
        <f t="shared" si="238"/>
        <v>1824.8</v>
      </c>
      <c r="G491" s="18">
        <f t="shared" si="238"/>
        <v>1824.8</v>
      </c>
      <c r="H491" s="87">
        <f t="shared" si="238"/>
        <v>1824.8</v>
      </c>
      <c r="I491" s="13">
        <f t="shared" si="238"/>
        <v>1979.6</v>
      </c>
    </row>
    <row r="492" spans="1:9">
      <c r="A492" s="8" t="s">
        <v>265</v>
      </c>
      <c r="B492" s="5" t="s">
        <v>262</v>
      </c>
      <c r="C492" s="5" t="s">
        <v>349</v>
      </c>
      <c r="D492" s="5" t="s">
        <v>364</v>
      </c>
      <c r="E492" s="5" t="s">
        <v>266</v>
      </c>
      <c r="F492" s="18">
        <v>1824.8</v>
      </c>
      <c r="G492" s="18">
        <v>1824.8</v>
      </c>
      <c r="H492" s="87">
        <v>1824.8</v>
      </c>
      <c r="I492" s="13">
        <v>1979.6</v>
      </c>
    </row>
    <row r="493" spans="1:9" ht="26.4">
      <c r="A493" s="35" t="s">
        <v>365</v>
      </c>
      <c r="B493" s="127" t="s">
        <v>366</v>
      </c>
      <c r="C493" s="21"/>
      <c r="D493" s="21"/>
      <c r="E493" s="21"/>
      <c r="F493" s="27" t="e">
        <f t="shared" ref="F493:I494" si="239">F494</f>
        <v>#REF!</v>
      </c>
      <c r="G493" s="27" t="e">
        <f t="shared" si="239"/>
        <v>#REF!</v>
      </c>
      <c r="H493" s="69">
        <f t="shared" si="239"/>
        <v>14433.2</v>
      </c>
      <c r="I493" s="121">
        <f t="shared" si="239"/>
        <v>13527</v>
      </c>
    </row>
    <row r="494" spans="1:9">
      <c r="A494" s="10" t="s">
        <v>7</v>
      </c>
      <c r="B494" s="21" t="s">
        <v>366</v>
      </c>
      <c r="C494" s="21" t="s">
        <v>8</v>
      </c>
      <c r="D494" s="21"/>
      <c r="E494" s="21"/>
      <c r="F494" s="28" t="e">
        <f t="shared" si="239"/>
        <v>#REF!</v>
      </c>
      <c r="G494" s="28" t="e">
        <f t="shared" si="239"/>
        <v>#REF!</v>
      </c>
      <c r="H494" s="70">
        <f t="shared" si="239"/>
        <v>14433.2</v>
      </c>
      <c r="I494" s="122">
        <f t="shared" si="239"/>
        <v>13527</v>
      </c>
    </row>
    <row r="495" spans="1:9">
      <c r="A495" s="10" t="s">
        <v>54</v>
      </c>
      <c r="B495" s="21" t="s">
        <v>366</v>
      </c>
      <c r="C495" s="21" t="s">
        <v>55</v>
      </c>
      <c r="D495" s="21"/>
      <c r="E495" s="21"/>
      <c r="F495" s="28" t="e">
        <f>#REF!+F501+F507</f>
        <v>#REF!</v>
      </c>
      <c r="G495" s="28" t="e">
        <f>#REF!+G501+G507</f>
        <v>#REF!</v>
      </c>
      <c r="H495" s="70">
        <f>H496+H501+H507</f>
        <v>14433.2</v>
      </c>
      <c r="I495" s="122">
        <f>I496+I501+I507+I529</f>
        <v>13527</v>
      </c>
    </row>
    <row r="496" spans="1:9" ht="26.4" hidden="1">
      <c r="A496" s="10" t="s">
        <v>201</v>
      </c>
      <c r="B496" s="21" t="s">
        <v>366</v>
      </c>
      <c r="C496" s="21" t="s">
        <v>55</v>
      </c>
      <c r="D496" s="21" t="s">
        <v>202</v>
      </c>
      <c r="E496" s="21" t="s">
        <v>642</v>
      </c>
      <c r="F496" s="28"/>
      <c r="G496" s="28"/>
      <c r="H496" s="71">
        <f>H497+H499</f>
        <v>245.79999999999998</v>
      </c>
      <c r="I496" s="123">
        <f>I497+I499</f>
        <v>245.79999999999998</v>
      </c>
    </row>
    <row r="497" spans="1:9" ht="66" hidden="1">
      <c r="A497" s="10" t="s">
        <v>367</v>
      </c>
      <c r="B497" s="21" t="s">
        <v>366</v>
      </c>
      <c r="C497" s="21" t="s">
        <v>55</v>
      </c>
      <c r="D497" s="21" t="s">
        <v>585</v>
      </c>
      <c r="E497" s="21" t="s">
        <v>642</v>
      </c>
      <c r="F497" s="28"/>
      <c r="G497" s="28"/>
      <c r="H497" s="71">
        <f>H498</f>
        <v>243.2</v>
      </c>
      <c r="I497" s="123">
        <f>I498</f>
        <v>243.2</v>
      </c>
    </row>
    <row r="498" spans="1:9" ht="39.6" hidden="1">
      <c r="A498" s="10" t="s">
        <v>23</v>
      </c>
      <c r="B498" s="21" t="s">
        <v>366</v>
      </c>
      <c r="C498" s="21" t="s">
        <v>55</v>
      </c>
      <c r="D498" s="21" t="s">
        <v>585</v>
      </c>
      <c r="E498" s="21" t="s">
        <v>24</v>
      </c>
      <c r="F498" s="28"/>
      <c r="G498" s="28"/>
      <c r="H498" s="71">
        <v>243.2</v>
      </c>
      <c r="I498" s="123">
        <v>243.2</v>
      </c>
    </row>
    <row r="499" spans="1:9" ht="66" hidden="1">
      <c r="A499" s="10" t="s">
        <v>367</v>
      </c>
      <c r="B499" s="21" t="s">
        <v>366</v>
      </c>
      <c r="C499" s="21" t="s">
        <v>55</v>
      </c>
      <c r="D499" s="21" t="s">
        <v>368</v>
      </c>
      <c r="E499" s="21" t="s">
        <v>642</v>
      </c>
      <c r="F499" s="28">
        <f t="shared" ref="F499:I499" si="240">F500</f>
        <v>2.6</v>
      </c>
      <c r="G499" s="28">
        <f t="shared" si="240"/>
        <v>2.6</v>
      </c>
      <c r="H499" s="70">
        <f t="shared" si="240"/>
        <v>2.6</v>
      </c>
      <c r="I499" s="122">
        <f t="shared" si="240"/>
        <v>2.6</v>
      </c>
    </row>
    <row r="500" spans="1:9" ht="39.6" hidden="1">
      <c r="A500" s="10" t="s">
        <v>23</v>
      </c>
      <c r="B500" s="21" t="s">
        <v>366</v>
      </c>
      <c r="C500" s="21" t="s">
        <v>55</v>
      </c>
      <c r="D500" s="21" t="s">
        <v>368</v>
      </c>
      <c r="E500" s="21" t="s">
        <v>24</v>
      </c>
      <c r="F500" s="33">
        <v>2.6</v>
      </c>
      <c r="G500" s="28">
        <v>2.6</v>
      </c>
      <c r="H500" s="72">
        <v>2.6</v>
      </c>
      <c r="I500" s="124">
        <v>2.6</v>
      </c>
    </row>
    <row r="501" spans="1:9" ht="26.4" hidden="1">
      <c r="A501" s="10" t="s">
        <v>60</v>
      </c>
      <c r="B501" s="21" t="s">
        <v>366</v>
      </c>
      <c r="C501" s="21" t="s">
        <v>55</v>
      </c>
      <c r="D501" s="21" t="s">
        <v>61</v>
      </c>
      <c r="E501" s="21" t="s">
        <v>642</v>
      </c>
      <c r="F501" s="28">
        <f t="shared" ref="F501:I505" si="241">F502</f>
        <v>3</v>
      </c>
      <c r="G501" s="28">
        <f t="shared" si="241"/>
        <v>3</v>
      </c>
      <c r="H501" s="70">
        <f t="shared" si="241"/>
        <v>35</v>
      </c>
      <c r="I501" s="122">
        <f t="shared" si="241"/>
        <v>35</v>
      </c>
    </row>
    <row r="502" spans="1:9" ht="26.4" hidden="1">
      <c r="A502" s="10" t="s">
        <v>62</v>
      </c>
      <c r="B502" s="21" t="s">
        <v>366</v>
      </c>
      <c r="C502" s="21" t="s">
        <v>55</v>
      </c>
      <c r="D502" s="21" t="s">
        <v>63</v>
      </c>
      <c r="E502" s="21" t="s">
        <v>642</v>
      </c>
      <c r="F502" s="28">
        <f>F505</f>
        <v>3</v>
      </c>
      <c r="G502" s="28">
        <f>G505</f>
        <v>3</v>
      </c>
      <c r="H502" s="70">
        <f>H505+H503</f>
        <v>35</v>
      </c>
      <c r="I502" s="122">
        <f>I505+I503</f>
        <v>35</v>
      </c>
    </row>
    <row r="503" spans="1:9" ht="26.4" hidden="1">
      <c r="A503" s="10" t="s">
        <v>571</v>
      </c>
      <c r="B503" s="21" t="s">
        <v>366</v>
      </c>
      <c r="C503" s="21" t="s">
        <v>55</v>
      </c>
      <c r="D503" s="21" t="s">
        <v>572</v>
      </c>
      <c r="E503" s="21" t="s">
        <v>642</v>
      </c>
      <c r="F503" s="28"/>
      <c r="G503" s="28"/>
      <c r="H503" s="71">
        <f>H504</f>
        <v>32</v>
      </c>
      <c r="I503" s="123">
        <f>I504</f>
        <v>32</v>
      </c>
    </row>
    <row r="504" spans="1:9" ht="39.6" hidden="1">
      <c r="A504" s="10" t="s">
        <v>23</v>
      </c>
      <c r="B504" s="21" t="s">
        <v>366</v>
      </c>
      <c r="C504" s="21" t="s">
        <v>55</v>
      </c>
      <c r="D504" s="21" t="s">
        <v>572</v>
      </c>
      <c r="E504" s="21" t="s">
        <v>24</v>
      </c>
      <c r="F504" s="28"/>
      <c r="G504" s="28"/>
      <c r="H504" s="71">
        <v>32</v>
      </c>
      <c r="I504" s="123">
        <v>32</v>
      </c>
    </row>
    <row r="505" spans="1:9" ht="26.4" hidden="1">
      <c r="A505" s="10" t="s">
        <v>64</v>
      </c>
      <c r="B505" s="21" t="s">
        <v>366</v>
      </c>
      <c r="C505" s="21" t="s">
        <v>55</v>
      </c>
      <c r="D505" s="21" t="s">
        <v>65</v>
      </c>
      <c r="E505" s="21" t="s">
        <v>642</v>
      </c>
      <c r="F505" s="28">
        <f t="shared" si="241"/>
        <v>3</v>
      </c>
      <c r="G505" s="28">
        <f t="shared" si="241"/>
        <v>3</v>
      </c>
      <c r="H505" s="71">
        <f t="shared" si="241"/>
        <v>3</v>
      </c>
      <c r="I505" s="123">
        <f t="shared" si="241"/>
        <v>3</v>
      </c>
    </row>
    <row r="506" spans="1:9" ht="39.6" hidden="1">
      <c r="A506" s="10" t="s">
        <v>23</v>
      </c>
      <c r="B506" s="21" t="s">
        <v>366</v>
      </c>
      <c r="C506" s="21" t="s">
        <v>55</v>
      </c>
      <c r="D506" s="21" t="s">
        <v>65</v>
      </c>
      <c r="E506" s="21" t="s">
        <v>24</v>
      </c>
      <c r="F506" s="33">
        <v>3</v>
      </c>
      <c r="G506" s="28">
        <v>3</v>
      </c>
      <c r="H506" s="72">
        <v>3</v>
      </c>
      <c r="I506" s="124">
        <v>3</v>
      </c>
    </row>
    <row r="507" spans="1:9" ht="26.4">
      <c r="A507" s="10" t="s">
        <v>369</v>
      </c>
      <c r="B507" s="21" t="s">
        <v>366</v>
      </c>
      <c r="C507" s="21" t="s">
        <v>55</v>
      </c>
      <c r="D507" s="21" t="s">
        <v>370</v>
      </c>
      <c r="E507" s="21"/>
      <c r="F507" s="28">
        <f>F508+F510+F513+F515+F517+F519+F521+F523</f>
        <v>13879.8</v>
      </c>
      <c r="G507" s="28">
        <f>G510+G513+G515+G517+G519+G521+G523</f>
        <v>12739.8</v>
      </c>
      <c r="H507" s="70">
        <f>H508+H510+H513+H515+H517+H519+H521+H523+H527</f>
        <v>14152.400000000001</v>
      </c>
      <c r="I507" s="122">
        <f>I508+I510+I513+I515+I517+I519+I521+I523+I527</f>
        <v>13241.1</v>
      </c>
    </row>
    <row r="508" spans="1:9" ht="52.8" hidden="1">
      <c r="A508" s="10" t="s">
        <v>519</v>
      </c>
      <c r="B508" s="21" t="s">
        <v>366</v>
      </c>
      <c r="C508" s="21" t="s">
        <v>55</v>
      </c>
      <c r="D508" s="21" t="s">
        <v>520</v>
      </c>
      <c r="E508" s="21" t="s">
        <v>642</v>
      </c>
      <c r="F508" s="33">
        <f>F509</f>
        <v>1140</v>
      </c>
      <c r="G508" s="28">
        <v>0</v>
      </c>
      <c r="H508" s="72">
        <f>H509</f>
        <v>1140</v>
      </c>
      <c r="I508" s="124">
        <f>I509</f>
        <v>1140</v>
      </c>
    </row>
    <row r="509" spans="1:9" ht="39.6" hidden="1">
      <c r="A509" s="10" t="s">
        <v>23</v>
      </c>
      <c r="B509" s="21" t="s">
        <v>366</v>
      </c>
      <c r="C509" s="21" t="s">
        <v>55</v>
      </c>
      <c r="D509" s="21" t="s">
        <v>520</v>
      </c>
      <c r="E509" s="21" t="s">
        <v>24</v>
      </c>
      <c r="F509" s="33">
        <v>1140</v>
      </c>
      <c r="G509" s="28">
        <v>0</v>
      </c>
      <c r="H509" s="72">
        <v>1140</v>
      </c>
      <c r="I509" s="124">
        <v>1140</v>
      </c>
    </row>
    <row r="510" spans="1:9" ht="30.6" customHeight="1">
      <c r="A510" s="10" t="s">
        <v>371</v>
      </c>
      <c r="B510" s="21" t="s">
        <v>366</v>
      </c>
      <c r="C510" s="21" t="s">
        <v>55</v>
      </c>
      <c r="D510" s="21" t="s">
        <v>372</v>
      </c>
      <c r="E510" s="21"/>
      <c r="F510" s="28">
        <f>F511+F512</f>
        <v>107.8</v>
      </c>
      <c r="G510" s="28">
        <f t="shared" ref="G510" si="242">G511</f>
        <v>107.8</v>
      </c>
      <c r="H510" s="70">
        <f>H511+H512</f>
        <v>287.8</v>
      </c>
      <c r="I510" s="122">
        <f>I511+I512</f>
        <v>373.8</v>
      </c>
    </row>
    <row r="511" spans="1:9" ht="39.6">
      <c r="A511" s="10" t="s">
        <v>23</v>
      </c>
      <c r="B511" s="21" t="s">
        <v>366</v>
      </c>
      <c r="C511" s="21" t="s">
        <v>55</v>
      </c>
      <c r="D511" s="21" t="s">
        <v>372</v>
      </c>
      <c r="E511" s="21" t="s">
        <v>24</v>
      </c>
      <c r="F511" s="33">
        <v>72.8</v>
      </c>
      <c r="G511" s="28">
        <v>107.8</v>
      </c>
      <c r="H511" s="72">
        <v>252.8</v>
      </c>
      <c r="I511" s="124">
        <v>338.8</v>
      </c>
    </row>
    <row r="512" spans="1:9" hidden="1">
      <c r="A512" s="10" t="s">
        <v>246</v>
      </c>
      <c r="B512" s="21" t="s">
        <v>366</v>
      </c>
      <c r="C512" s="21" t="s">
        <v>55</v>
      </c>
      <c r="D512" s="21" t="s">
        <v>372</v>
      </c>
      <c r="E512" s="21" t="s">
        <v>247</v>
      </c>
      <c r="F512" s="33">
        <v>35</v>
      </c>
      <c r="G512" s="28">
        <v>0</v>
      </c>
      <c r="H512" s="72">
        <v>35</v>
      </c>
      <c r="I512" s="124">
        <v>35</v>
      </c>
    </row>
    <row r="513" spans="1:9">
      <c r="A513" s="10" t="s">
        <v>373</v>
      </c>
      <c r="B513" s="21" t="s">
        <v>366</v>
      </c>
      <c r="C513" s="21" t="s">
        <v>55</v>
      </c>
      <c r="D513" s="21" t="s">
        <v>374</v>
      </c>
      <c r="E513" s="21"/>
      <c r="F513" s="28">
        <f t="shared" ref="F513:I513" si="243">F514</f>
        <v>613.70000000000005</v>
      </c>
      <c r="G513" s="28">
        <f t="shared" si="243"/>
        <v>613.70000000000005</v>
      </c>
      <c r="H513" s="70">
        <f t="shared" si="243"/>
        <v>738.7</v>
      </c>
      <c r="I513" s="122">
        <f t="shared" si="243"/>
        <v>426.7</v>
      </c>
    </row>
    <row r="514" spans="1:9" ht="39.6">
      <c r="A514" s="10" t="s">
        <v>23</v>
      </c>
      <c r="B514" s="21" t="s">
        <v>366</v>
      </c>
      <c r="C514" s="21" t="s">
        <v>55</v>
      </c>
      <c r="D514" s="21" t="s">
        <v>374</v>
      </c>
      <c r="E514" s="21" t="s">
        <v>24</v>
      </c>
      <c r="F514" s="33">
        <v>613.70000000000005</v>
      </c>
      <c r="G514" s="28">
        <v>613.70000000000005</v>
      </c>
      <c r="H514" s="72">
        <v>738.7</v>
      </c>
      <c r="I514" s="124">
        <v>426.7</v>
      </c>
    </row>
    <row r="515" spans="1:9" hidden="1">
      <c r="A515" s="10" t="s">
        <v>373</v>
      </c>
      <c r="B515" s="21" t="s">
        <v>366</v>
      </c>
      <c r="C515" s="21" t="s">
        <v>55</v>
      </c>
      <c r="D515" s="21" t="s">
        <v>375</v>
      </c>
      <c r="E515" s="21" t="s">
        <v>642</v>
      </c>
      <c r="F515" s="28">
        <f t="shared" ref="F515:I515" si="244">F516</f>
        <v>57</v>
      </c>
      <c r="G515" s="28">
        <f t="shared" si="244"/>
        <v>57</v>
      </c>
      <c r="H515" s="70">
        <f t="shared" si="244"/>
        <v>57</v>
      </c>
      <c r="I515" s="122">
        <f t="shared" si="244"/>
        <v>57</v>
      </c>
    </row>
    <row r="516" spans="1:9" ht="39.6" hidden="1">
      <c r="A516" s="10" t="s">
        <v>23</v>
      </c>
      <c r="B516" s="21" t="s">
        <v>366</v>
      </c>
      <c r="C516" s="21" t="s">
        <v>55</v>
      </c>
      <c r="D516" s="21" t="s">
        <v>375</v>
      </c>
      <c r="E516" s="21" t="s">
        <v>24</v>
      </c>
      <c r="F516" s="33">
        <v>57</v>
      </c>
      <c r="G516" s="28">
        <v>57</v>
      </c>
      <c r="H516" s="72">
        <v>57</v>
      </c>
      <c r="I516" s="124">
        <v>57</v>
      </c>
    </row>
    <row r="517" spans="1:9" ht="26.4">
      <c r="A517" s="10" t="s">
        <v>371</v>
      </c>
      <c r="B517" s="21" t="s">
        <v>366</v>
      </c>
      <c r="C517" s="21" t="s">
        <v>55</v>
      </c>
      <c r="D517" s="21" t="s">
        <v>376</v>
      </c>
      <c r="E517" s="21"/>
      <c r="F517" s="28">
        <f t="shared" ref="F517:I517" si="245">F518</f>
        <v>118</v>
      </c>
      <c r="G517" s="28">
        <f t="shared" si="245"/>
        <v>118</v>
      </c>
      <c r="H517" s="70">
        <f t="shared" si="245"/>
        <v>118</v>
      </c>
      <c r="I517" s="122">
        <f t="shared" si="245"/>
        <v>68.3</v>
      </c>
    </row>
    <row r="518" spans="1:9" ht="39.6">
      <c r="A518" s="10" t="s">
        <v>23</v>
      </c>
      <c r="B518" s="21" t="s">
        <v>366</v>
      </c>
      <c r="C518" s="21" t="s">
        <v>55</v>
      </c>
      <c r="D518" s="21" t="s">
        <v>376</v>
      </c>
      <c r="E518" s="21" t="s">
        <v>24</v>
      </c>
      <c r="F518" s="33">
        <v>118</v>
      </c>
      <c r="G518" s="28">
        <v>118</v>
      </c>
      <c r="H518" s="72">
        <v>118</v>
      </c>
      <c r="I518" s="124">
        <v>68.3</v>
      </c>
    </row>
    <row r="519" spans="1:9" ht="26.4">
      <c r="A519" s="10" t="s">
        <v>377</v>
      </c>
      <c r="B519" s="21" t="s">
        <v>366</v>
      </c>
      <c r="C519" s="21" t="s">
        <v>55</v>
      </c>
      <c r="D519" s="21" t="s">
        <v>378</v>
      </c>
      <c r="E519" s="21"/>
      <c r="F519" s="28">
        <f t="shared" ref="F519:I519" si="246">F520</f>
        <v>418.1</v>
      </c>
      <c r="G519" s="28">
        <f t="shared" si="246"/>
        <v>418.1</v>
      </c>
      <c r="H519" s="70">
        <f t="shared" si="246"/>
        <v>418.1</v>
      </c>
      <c r="I519" s="122">
        <f t="shared" si="246"/>
        <v>381.8</v>
      </c>
    </row>
    <row r="520" spans="1:9" ht="39.6">
      <c r="A520" s="10" t="s">
        <v>23</v>
      </c>
      <c r="B520" s="21" t="s">
        <v>366</v>
      </c>
      <c r="C520" s="21" t="s">
        <v>55</v>
      </c>
      <c r="D520" s="21" t="s">
        <v>378</v>
      </c>
      <c r="E520" s="21" t="s">
        <v>24</v>
      </c>
      <c r="F520" s="33">
        <v>418.1</v>
      </c>
      <c r="G520" s="28">
        <v>418.1</v>
      </c>
      <c r="H520" s="72">
        <v>418.1</v>
      </c>
      <c r="I520" s="124">
        <v>381.8</v>
      </c>
    </row>
    <row r="521" spans="1:9" ht="39.6">
      <c r="A521" s="10" t="s">
        <v>379</v>
      </c>
      <c r="B521" s="21" t="s">
        <v>366</v>
      </c>
      <c r="C521" s="21" t="s">
        <v>55</v>
      </c>
      <c r="D521" s="21" t="s">
        <v>380</v>
      </c>
      <c r="E521" s="21"/>
      <c r="F521" s="28">
        <f t="shared" ref="F521:I521" si="247">F522</f>
        <v>3798</v>
      </c>
      <c r="G521" s="28">
        <f t="shared" si="247"/>
        <v>3798</v>
      </c>
      <c r="H521" s="70">
        <f t="shared" si="247"/>
        <v>3473</v>
      </c>
      <c r="I521" s="122">
        <f t="shared" si="247"/>
        <v>3234.9</v>
      </c>
    </row>
    <row r="522" spans="1:9" ht="39.6">
      <c r="A522" s="10" t="s">
        <v>23</v>
      </c>
      <c r="B522" s="21" t="s">
        <v>366</v>
      </c>
      <c r="C522" s="21" t="s">
        <v>55</v>
      </c>
      <c r="D522" s="21" t="s">
        <v>380</v>
      </c>
      <c r="E522" s="21" t="s">
        <v>24</v>
      </c>
      <c r="F522" s="33">
        <v>3798</v>
      </c>
      <c r="G522" s="28">
        <v>3798</v>
      </c>
      <c r="H522" s="72">
        <v>3473</v>
      </c>
      <c r="I522" s="124">
        <v>3234.9</v>
      </c>
    </row>
    <row r="523" spans="1:9">
      <c r="A523" s="10" t="s">
        <v>21</v>
      </c>
      <c r="B523" s="21" t="s">
        <v>366</v>
      </c>
      <c r="C523" s="21" t="s">
        <v>55</v>
      </c>
      <c r="D523" s="21" t="s">
        <v>381</v>
      </c>
      <c r="E523" s="21"/>
      <c r="F523" s="28">
        <f>F524+F525+F526</f>
        <v>7627.2</v>
      </c>
      <c r="G523" s="28">
        <f>G524+G525+G526</f>
        <v>7627.2</v>
      </c>
      <c r="H523" s="70">
        <f>H524+H525+H526</f>
        <v>7894.8</v>
      </c>
      <c r="I523" s="122">
        <f>I524+I525+I526</f>
        <v>7533.6</v>
      </c>
    </row>
    <row r="524" spans="1:9" ht="26.4">
      <c r="A524" s="10" t="s">
        <v>17</v>
      </c>
      <c r="B524" s="21" t="s">
        <v>366</v>
      </c>
      <c r="C524" s="21" t="s">
        <v>55</v>
      </c>
      <c r="D524" s="21" t="s">
        <v>381</v>
      </c>
      <c r="E524" s="21" t="s">
        <v>18</v>
      </c>
      <c r="F524" s="33">
        <v>7110.7</v>
      </c>
      <c r="G524" s="28">
        <v>7110.7</v>
      </c>
      <c r="H524" s="72">
        <v>7358.3</v>
      </c>
      <c r="I524" s="124">
        <v>7041.1</v>
      </c>
    </row>
    <row r="525" spans="1:9" ht="39.6">
      <c r="A525" s="10" t="s">
        <v>23</v>
      </c>
      <c r="B525" s="21" t="s">
        <v>366</v>
      </c>
      <c r="C525" s="21" t="s">
        <v>55</v>
      </c>
      <c r="D525" s="21" t="s">
        <v>381</v>
      </c>
      <c r="E525" s="21" t="s">
        <v>24</v>
      </c>
      <c r="F525" s="33">
        <v>510.5</v>
      </c>
      <c r="G525" s="28">
        <v>510.5</v>
      </c>
      <c r="H525" s="72">
        <v>530.5</v>
      </c>
      <c r="I525" s="124">
        <v>486.5</v>
      </c>
    </row>
    <row r="526" spans="1:9" ht="19.2" hidden="1" customHeight="1">
      <c r="A526" s="10" t="s">
        <v>25</v>
      </c>
      <c r="B526" s="21" t="s">
        <v>366</v>
      </c>
      <c r="C526" s="21" t="s">
        <v>55</v>
      </c>
      <c r="D526" s="21" t="s">
        <v>381</v>
      </c>
      <c r="E526" s="21" t="s">
        <v>26</v>
      </c>
      <c r="F526" s="33">
        <v>6</v>
      </c>
      <c r="G526" s="29">
        <v>6</v>
      </c>
      <c r="H526" s="72">
        <v>6</v>
      </c>
      <c r="I526" s="124">
        <v>6</v>
      </c>
    </row>
    <row r="527" spans="1:9" ht="52.5" hidden="1" customHeight="1">
      <c r="A527" s="10" t="s">
        <v>491</v>
      </c>
      <c r="B527" s="21" t="s">
        <v>366</v>
      </c>
      <c r="C527" s="21" t="s">
        <v>55</v>
      </c>
      <c r="D527" s="21" t="s">
        <v>586</v>
      </c>
      <c r="E527" s="21" t="s">
        <v>642</v>
      </c>
      <c r="F527" s="32"/>
      <c r="G527" s="66"/>
      <c r="H527" s="72">
        <f>H528</f>
        <v>25</v>
      </c>
      <c r="I527" s="124">
        <f>I528</f>
        <v>25</v>
      </c>
    </row>
    <row r="528" spans="1:9" ht="12.75" hidden="1" customHeight="1">
      <c r="A528" s="10" t="s">
        <v>246</v>
      </c>
      <c r="B528" s="21" t="s">
        <v>366</v>
      </c>
      <c r="C528" s="21" t="s">
        <v>55</v>
      </c>
      <c r="D528" s="21" t="s">
        <v>586</v>
      </c>
      <c r="E528" s="21" t="s">
        <v>247</v>
      </c>
      <c r="F528" s="32"/>
      <c r="G528" s="66"/>
      <c r="H528" s="72">
        <v>25</v>
      </c>
      <c r="I528" s="124">
        <v>25</v>
      </c>
    </row>
    <row r="529" spans="1:9" ht="13.2" customHeight="1">
      <c r="A529" s="10" t="s">
        <v>48</v>
      </c>
      <c r="B529" s="21" t="s">
        <v>366</v>
      </c>
      <c r="C529" s="21" t="s">
        <v>55</v>
      </c>
      <c r="D529" s="21" t="s">
        <v>49</v>
      </c>
      <c r="E529" s="21"/>
      <c r="F529" s="32"/>
      <c r="G529" s="66"/>
      <c r="H529" s="72">
        <v>0</v>
      </c>
      <c r="I529" s="124">
        <f>I530</f>
        <v>5.0999999999999996</v>
      </c>
    </row>
    <row r="530" spans="1:9" ht="40.799999999999997" customHeight="1">
      <c r="A530" s="10" t="s">
        <v>515</v>
      </c>
      <c r="B530" s="21" t="s">
        <v>366</v>
      </c>
      <c r="C530" s="21" t="s">
        <v>55</v>
      </c>
      <c r="D530" s="21" t="s">
        <v>516</v>
      </c>
      <c r="E530" s="21"/>
      <c r="F530" s="32"/>
      <c r="G530" s="66"/>
      <c r="H530" s="72">
        <v>0</v>
      </c>
      <c r="I530" s="124">
        <f>I531</f>
        <v>5.0999999999999996</v>
      </c>
    </row>
    <row r="531" spans="1:9" ht="12.75" customHeight="1">
      <c r="A531" s="10" t="s">
        <v>246</v>
      </c>
      <c r="B531" s="11" t="s">
        <v>366</v>
      </c>
      <c r="C531" s="11" t="s">
        <v>55</v>
      </c>
      <c r="D531" s="11" t="s">
        <v>516</v>
      </c>
      <c r="E531" s="11" t="s">
        <v>247</v>
      </c>
      <c r="F531" s="32"/>
      <c r="G531" s="66"/>
      <c r="H531" s="72">
        <v>0</v>
      </c>
      <c r="I531" s="124">
        <v>5.0999999999999996</v>
      </c>
    </row>
    <row r="532" spans="1:9" ht="26.4">
      <c r="A532" s="35" t="s">
        <v>382</v>
      </c>
      <c r="B532" s="127" t="s">
        <v>383</v>
      </c>
      <c r="C532" s="21"/>
      <c r="D532" s="21"/>
      <c r="E532" s="21"/>
      <c r="F532" s="27" t="e">
        <f>F533+F551+F563+F614</f>
        <v>#REF!</v>
      </c>
      <c r="G532" s="27">
        <f>G533+G551+G563+G614</f>
        <v>6114.1711000000005</v>
      </c>
      <c r="H532" s="69">
        <f>H533+H551+H563+H611+H603+H617</f>
        <v>69214.700000000012</v>
      </c>
      <c r="I532" s="121">
        <f>I533+I551+I563+I611+I603+I617</f>
        <v>67560.599999999991</v>
      </c>
    </row>
    <row r="533" spans="1:9">
      <c r="A533" s="10" t="s">
        <v>7</v>
      </c>
      <c r="B533" s="21" t="s">
        <v>383</v>
      </c>
      <c r="C533" s="21" t="s">
        <v>8</v>
      </c>
      <c r="D533" s="21"/>
      <c r="E533" s="21"/>
      <c r="F533" s="28">
        <f t="shared" ref="F533:I533" si="248">F534</f>
        <v>3732.5</v>
      </c>
      <c r="G533" s="28">
        <f t="shared" si="248"/>
        <v>3744.3</v>
      </c>
      <c r="H533" s="70">
        <f t="shared" si="248"/>
        <v>3950.0000000000005</v>
      </c>
      <c r="I533" s="122">
        <f t="shared" si="248"/>
        <v>4313.9000000000005</v>
      </c>
    </row>
    <row r="534" spans="1:9">
      <c r="A534" s="10" t="s">
        <v>54</v>
      </c>
      <c r="B534" s="21" t="s">
        <v>383</v>
      </c>
      <c r="C534" s="21" t="s">
        <v>55</v>
      </c>
      <c r="D534" s="21"/>
      <c r="E534" s="21"/>
      <c r="F534" s="28">
        <f t="shared" ref="F534" si="249">F535+F547</f>
        <v>3732.5</v>
      </c>
      <c r="G534" s="28">
        <f t="shared" ref="G534:H534" si="250">G535+G547</f>
        <v>3744.3</v>
      </c>
      <c r="H534" s="70">
        <f t="shared" si="250"/>
        <v>3950.0000000000005</v>
      </c>
      <c r="I534" s="122">
        <f>I535+I547</f>
        <v>4313.9000000000005</v>
      </c>
    </row>
    <row r="535" spans="1:9" s="9" customFormat="1" ht="39.6">
      <c r="A535" s="10" t="s">
        <v>384</v>
      </c>
      <c r="B535" s="21" t="s">
        <v>383</v>
      </c>
      <c r="C535" s="21" t="s">
        <v>55</v>
      </c>
      <c r="D535" s="21" t="s">
        <v>385</v>
      </c>
      <c r="E535" s="21"/>
      <c r="F535" s="28">
        <f t="shared" ref="F535:I535" si="251">F536</f>
        <v>3729.5</v>
      </c>
      <c r="G535" s="28">
        <f t="shared" si="251"/>
        <v>3741.3</v>
      </c>
      <c r="H535" s="70">
        <f t="shared" si="251"/>
        <v>3947.0000000000005</v>
      </c>
      <c r="I535" s="122">
        <f t="shared" si="251"/>
        <v>4310.9000000000005</v>
      </c>
    </row>
    <row r="536" spans="1:9" s="9" customFormat="1" ht="39.6">
      <c r="A536" s="10" t="s">
        <v>639</v>
      </c>
      <c r="B536" s="21" t="s">
        <v>383</v>
      </c>
      <c r="C536" s="21" t="s">
        <v>55</v>
      </c>
      <c r="D536" s="21" t="s">
        <v>386</v>
      </c>
      <c r="E536" s="21"/>
      <c r="F536" s="28">
        <f>F537+F539+F541+F545</f>
        <v>3729.5</v>
      </c>
      <c r="G536" s="28">
        <f t="shared" ref="G536" si="252">G537+G541+G545</f>
        <v>3741.3</v>
      </c>
      <c r="H536" s="70">
        <f>H537+H539+H541+H545</f>
        <v>3947.0000000000005</v>
      </c>
      <c r="I536" s="122">
        <f>I537+I539+I541+I545</f>
        <v>4310.9000000000005</v>
      </c>
    </row>
    <row r="537" spans="1:9" s="9" customFormat="1" ht="26.4">
      <c r="A537" s="10" t="s">
        <v>387</v>
      </c>
      <c r="B537" s="21" t="s">
        <v>383</v>
      </c>
      <c r="C537" s="21" t="s">
        <v>55</v>
      </c>
      <c r="D537" s="21" t="s">
        <v>388</v>
      </c>
      <c r="E537" s="21"/>
      <c r="F537" s="28">
        <f t="shared" ref="F537:I537" si="253">F538</f>
        <v>78.2</v>
      </c>
      <c r="G537" s="28">
        <f t="shared" si="253"/>
        <v>100</v>
      </c>
      <c r="H537" s="70">
        <f t="shared" si="253"/>
        <v>57.9</v>
      </c>
      <c r="I537" s="122">
        <f t="shared" si="253"/>
        <v>0</v>
      </c>
    </row>
    <row r="538" spans="1:9" s="9" customFormat="1">
      <c r="A538" s="10" t="s">
        <v>206</v>
      </c>
      <c r="B538" s="21" t="s">
        <v>383</v>
      </c>
      <c r="C538" s="21" t="s">
        <v>55</v>
      </c>
      <c r="D538" s="21" t="s">
        <v>388</v>
      </c>
      <c r="E538" s="21" t="s">
        <v>207</v>
      </c>
      <c r="F538" s="33">
        <v>78.2</v>
      </c>
      <c r="G538" s="28">
        <v>100</v>
      </c>
      <c r="H538" s="72">
        <v>57.9</v>
      </c>
      <c r="I538" s="124">
        <v>0</v>
      </c>
    </row>
    <row r="539" spans="1:9" s="9" customFormat="1">
      <c r="A539" s="10" t="s">
        <v>58</v>
      </c>
      <c r="B539" s="21" t="s">
        <v>383</v>
      </c>
      <c r="C539" s="21" t="s">
        <v>55</v>
      </c>
      <c r="D539" s="21" t="s">
        <v>521</v>
      </c>
      <c r="E539" s="21"/>
      <c r="F539" s="33">
        <f>F540</f>
        <v>10</v>
      </c>
      <c r="G539" s="28">
        <v>0</v>
      </c>
      <c r="H539" s="72">
        <f>H540</f>
        <v>10</v>
      </c>
      <c r="I539" s="124">
        <f>I540</f>
        <v>21.3</v>
      </c>
    </row>
    <row r="540" spans="1:9" s="9" customFormat="1" ht="39.6">
      <c r="A540" s="10" t="s">
        <v>23</v>
      </c>
      <c r="B540" s="21" t="s">
        <v>383</v>
      </c>
      <c r="C540" s="21" t="s">
        <v>55</v>
      </c>
      <c r="D540" s="21" t="s">
        <v>521</v>
      </c>
      <c r="E540" s="21" t="s">
        <v>24</v>
      </c>
      <c r="F540" s="33">
        <v>10</v>
      </c>
      <c r="G540" s="28">
        <v>0</v>
      </c>
      <c r="H540" s="72">
        <v>10</v>
      </c>
      <c r="I540" s="124">
        <v>21.3</v>
      </c>
    </row>
    <row r="541" spans="1:9">
      <c r="A541" s="10" t="s">
        <v>21</v>
      </c>
      <c r="B541" s="21" t="s">
        <v>383</v>
      </c>
      <c r="C541" s="21" t="s">
        <v>55</v>
      </c>
      <c r="D541" s="21" t="s">
        <v>389</v>
      </c>
      <c r="E541" s="21"/>
      <c r="F541" s="28">
        <f t="shared" ref="F541" si="254">F542+F543+F544</f>
        <v>3620.8</v>
      </c>
      <c r="G541" s="28">
        <f t="shared" ref="G541:I541" si="255">G542+G543+G544</f>
        <v>3620.8</v>
      </c>
      <c r="H541" s="70">
        <f t="shared" si="255"/>
        <v>3858.6000000000004</v>
      </c>
      <c r="I541" s="122">
        <f t="shared" si="255"/>
        <v>4269.1000000000004</v>
      </c>
    </row>
    <row r="542" spans="1:9" ht="26.4">
      <c r="A542" s="10" t="s">
        <v>17</v>
      </c>
      <c r="B542" s="21" t="s">
        <v>383</v>
      </c>
      <c r="C542" s="21" t="s">
        <v>55</v>
      </c>
      <c r="D542" s="21" t="s">
        <v>389</v>
      </c>
      <c r="E542" s="21" t="s">
        <v>18</v>
      </c>
      <c r="F542" s="33">
        <v>3390</v>
      </c>
      <c r="G542" s="28">
        <v>3390</v>
      </c>
      <c r="H542" s="72">
        <v>3627.8</v>
      </c>
      <c r="I542" s="124">
        <v>4038.3</v>
      </c>
    </row>
    <row r="543" spans="1:9" ht="39.6" hidden="1">
      <c r="A543" s="10" t="s">
        <v>23</v>
      </c>
      <c r="B543" s="21" t="s">
        <v>383</v>
      </c>
      <c r="C543" s="21" t="s">
        <v>55</v>
      </c>
      <c r="D543" s="21" t="s">
        <v>389</v>
      </c>
      <c r="E543" s="21" t="s">
        <v>24</v>
      </c>
      <c r="F543" s="33">
        <v>216.8</v>
      </c>
      <c r="G543" s="28">
        <v>225.8</v>
      </c>
      <c r="H543" s="72">
        <v>215.5</v>
      </c>
      <c r="I543" s="124">
        <v>215.5</v>
      </c>
    </row>
    <row r="544" spans="1:9" ht="26.4" hidden="1">
      <c r="A544" s="10" t="s">
        <v>25</v>
      </c>
      <c r="B544" s="21" t="s">
        <v>383</v>
      </c>
      <c r="C544" s="21" t="s">
        <v>55</v>
      </c>
      <c r="D544" s="21" t="s">
        <v>389</v>
      </c>
      <c r="E544" s="21" t="s">
        <v>26</v>
      </c>
      <c r="F544" s="33">
        <v>14</v>
      </c>
      <c r="G544" s="28">
        <v>5</v>
      </c>
      <c r="H544" s="72">
        <v>15.3</v>
      </c>
      <c r="I544" s="124">
        <v>15.3</v>
      </c>
    </row>
    <row r="545" spans="1:9" ht="26.4" hidden="1">
      <c r="A545" s="10" t="s">
        <v>377</v>
      </c>
      <c r="B545" s="21" t="s">
        <v>383</v>
      </c>
      <c r="C545" s="21" t="s">
        <v>55</v>
      </c>
      <c r="D545" s="21" t="s">
        <v>390</v>
      </c>
      <c r="E545" s="21"/>
      <c r="F545" s="28">
        <f t="shared" ref="F545:I545" si="256">F546</f>
        <v>20.5</v>
      </c>
      <c r="G545" s="28">
        <f t="shared" si="256"/>
        <v>20.5</v>
      </c>
      <c r="H545" s="70">
        <f t="shared" si="256"/>
        <v>20.5</v>
      </c>
      <c r="I545" s="122">
        <f t="shared" si="256"/>
        <v>20.5</v>
      </c>
    </row>
    <row r="546" spans="1:9" ht="39.6" hidden="1">
      <c r="A546" s="10" t="s">
        <v>23</v>
      </c>
      <c r="B546" s="21" t="s">
        <v>383</v>
      </c>
      <c r="C546" s="21" t="s">
        <v>55</v>
      </c>
      <c r="D546" s="21" t="s">
        <v>390</v>
      </c>
      <c r="E546" s="21" t="s">
        <v>24</v>
      </c>
      <c r="F546" s="33">
        <v>20.5</v>
      </c>
      <c r="G546" s="28">
        <v>20.5</v>
      </c>
      <c r="H546" s="72">
        <v>20.5</v>
      </c>
      <c r="I546" s="124">
        <v>20.5</v>
      </c>
    </row>
    <row r="547" spans="1:9" ht="26.4" hidden="1">
      <c r="A547" s="10" t="s">
        <v>60</v>
      </c>
      <c r="B547" s="21" t="s">
        <v>383</v>
      </c>
      <c r="C547" s="21" t="s">
        <v>55</v>
      </c>
      <c r="D547" s="21" t="s">
        <v>61</v>
      </c>
      <c r="E547" s="21" t="s">
        <v>642</v>
      </c>
      <c r="F547" s="28">
        <f t="shared" ref="F547:I549" si="257">F548</f>
        <v>3</v>
      </c>
      <c r="G547" s="28">
        <f t="shared" si="257"/>
        <v>3</v>
      </c>
      <c r="H547" s="70">
        <f t="shared" si="257"/>
        <v>3</v>
      </c>
      <c r="I547" s="122">
        <f t="shared" si="257"/>
        <v>3</v>
      </c>
    </row>
    <row r="548" spans="1:9" ht="26.4" hidden="1">
      <c r="A548" s="10" t="s">
        <v>62</v>
      </c>
      <c r="B548" s="21" t="s">
        <v>383</v>
      </c>
      <c r="C548" s="21" t="s">
        <v>55</v>
      </c>
      <c r="D548" s="21" t="s">
        <v>63</v>
      </c>
      <c r="E548" s="21" t="s">
        <v>642</v>
      </c>
      <c r="F548" s="28">
        <f t="shared" si="257"/>
        <v>3</v>
      </c>
      <c r="G548" s="28">
        <f t="shared" si="257"/>
        <v>3</v>
      </c>
      <c r="H548" s="70">
        <f t="shared" si="257"/>
        <v>3</v>
      </c>
      <c r="I548" s="122">
        <f t="shared" si="257"/>
        <v>3</v>
      </c>
    </row>
    <row r="549" spans="1:9" ht="26.4" hidden="1">
      <c r="A549" s="10" t="s">
        <v>64</v>
      </c>
      <c r="B549" s="21" t="s">
        <v>383</v>
      </c>
      <c r="C549" s="21" t="s">
        <v>55</v>
      </c>
      <c r="D549" s="21" t="s">
        <v>65</v>
      </c>
      <c r="E549" s="21" t="s">
        <v>642</v>
      </c>
      <c r="F549" s="28">
        <f t="shared" si="257"/>
        <v>3</v>
      </c>
      <c r="G549" s="28">
        <f t="shared" si="257"/>
        <v>3</v>
      </c>
      <c r="H549" s="70">
        <f t="shared" si="257"/>
        <v>3</v>
      </c>
      <c r="I549" s="122">
        <f t="shared" si="257"/>
        <v>3</v>
      </c>
    </row>
    <row r="550" spans="1:9" ht="39.6" hidden="1">
      <c r="A550" s="10" t="s">
        <v>23</v>
      </c>
      <c r="B550" s="21" t="s">
        <v>383</v>
      </c>
      <c r="C550" s="21" t="s">
        <v>55</v>
      </c>
      <c r="D550" s="21" t="s">
        <v>65</v>
      </c>
      <c r="E550" s="21" t="s">
        <v>24</v>
      </c>
      <c r="F550" s="33">
        <v>3</v>
      </c>
      <c r="G550" s="28">
        <v>3</v>
      </c>
      <c r="H550" s="72">
        <v>3</v>
      </c>
      <c r="I550" s="124">
        <v>3</v>
      </c>
    </row>
    <row r="551" spans="1:9" hidden="1">
      <c r="A551" s="10" t="s">
        <v>92</v>
      </c>
      <c r="B551" s="21" t="s">
        <v>383</v>
      </c>
      <c r="C551" s="21" t="s">
        <v>93</v>
      </c>
      <c r="D551" s="21"/>
      <c r="E551" s="21"/>
      <c r="F551" s="33">
        <f>F552</f>
        <v>15746.699999999999</v>
      </c>
      <c r="G551" s="28">
        <v>517.0086</v>
      </c>
      <c r="H551" s="72">
        <f t="shared" ref="H551:I553" si="258">H552</f>
        <v>15746.699999999999</v>
      </c>
      <c r="I551" s="124">
        <f t="shared" si="258"/>
        <v>15746.699999999999</v>
      </c>
    </row>
    <row r="552" spans="1:9" hidden="1">
      <c r="A552" s="10" t="s">
        <v>164</v>
      </c>
      <c r="B552" s="21" t="s">
        <v>383</v>
      </c>
      <c r="C552" s="21" t="s">
        <v>165</v>
      </c>
      <c r="D552" s="21"/>
      <c r="E552" s="21"/>
      <c r="F552" s="33">
        <f>F553</f>
        <v>15746.699999999999</v>
      </c>
      <c r="G552" s="28">
        <v>517.0086</v>
      </c>
      <c r="H552" s="72">
        <f t="shared" si="258"/>
        <v>15746.699999999999</v>
      </c>
      <c r="I552" s="124">
        <f t="shared" si="258"/>
        <v>15746.699999999999</v>
      </c>
    </row>
    <row r="553" spans="1:9" ht="26.4" hidden="1">
      <c r="A553" s="10" t="s">
        <v>166</v>
      </c>
      <c r="B553" s="21" t="s">
        <v>383</v>
      </c>
      <c r="C553" s="21" t="s">
        <v>165</v>
      </c>
      <c r="D553" s="21" t="s">
        <v>167</v>
      </c>
      <c r="E553" s="21"/>
      <c r="F553" s="33">
        <f>F554</f>
        <v>15746.699999999999</v>
      </c>
      <c r="G553" s="28">
        <v>517.0086</v>
      </c>
      <c r="H553" s="72">
        <f t="shared" si="258"/>
        <v>15746.699999999999</v>
      </c>
      <c r="I553" s="124">
        <f t="shared" si="258"/>
        <v>15746.699999999999</v>
      </c>
    </row>
    <row r="554" spans="1:9" ht="52.8" hidden="1">
      <c r="A554" s="10" t="s">
        <v>168</v>
      </c>
      <c r="B554" s="21" t="s">
        <v>383</v>
      </c>
      <c r="C554" s="21" t="s">
        <v>165</v>
      </c>
      <c r="D554" s="21" t="s">
        <v>169</v>
      </c>
      <c r="E554" s="21"/>
      <c r="F554" s="33">
        <f>F555+F559+F561+F557</f>
        <v>15746.699999999999</v>
      </c>
      <c r="G554" s="28">
        <v>517.0086</v>
      </c>
      <c r="H554" s="72">
        <f>H555+H559+H561+H557</f>
        <v>15746.699999999999</v>
      </c>
      <c r="I554" s="124">
        <f>I555+I559+I561+I557</f>
        <v>15746.699999999999</v>
      </c>
    </row>
    <row r="555" spans="1:9" ht="26.4" hidden="1">
      <c r="A555" s="10" t="s">
        <v>478</v>
      </c>
      <c r="B555" s="21" t="s">
        <v>383</v>
      </c>
      <c r="C555" s="21" t="s">
        <v>165</v>
      </c>
      <c r="D555" s="21" t="s">
        <v>479</v>
      </c>
      <c r="E555" s="21"/>
      <c r="F555" s="28">
        <f t="shared" ref="F555:I555" si="259">F556</f>
        <v>1528</v>
      </c>
      <c r="G555" s="28">
        <f t="shared" si="259"/>
        <v>504.90859999999998</v>
      </c>
      <c r="H555" s="70">
        <f t="shared" si="259"/>
        <v>1528</v>
      </c>
      <c r="I555" s="122">
        <f t="shared" si="259"/>
        <v>1528</v>
      </c>
    </row>
    <row r="556" spans="1:9" hidden="1">
      <c r="A556" s="10" t="s">
        <v>206</v>
      </c>
      <c r="B556" s="21" t="s">
        <v>383</v>
      </c>
      <c r="C556" s="21" t="s">
        <v>165</v>
      </c>
      <c r="D556" s="21" t="s">
        <v>479</v>
      </c>
      <c r="E556" s="21" t="s">
        <v>207</v>
      </c>
      <c r="F556" s="33">
        <v>1528</v>
      </c>
      <c r="G556" s="28">
        <v>504.90859999999998</v>
      </c>
      <c r="H556" s="72">
        <v>1528</v>
      </c>
      <c r="I556" s="124">
        <v>1528</v>
      </c>
    </row>
    <row r="557" spans="1:9" ht="52.8" hidden="1">
      <c r="A557" s="10" t="s">
        <v>550</v>
      </c>
      <c r="B557" s="21" t="s">
        <v>383</v>
      </c>
      <c r="C557" s="21" t="s">
        <v>165</v>
      </c>
      <c r="D557" s="21" t="s">
        <v>552</v>
      </c>
      <c r="E557" s="21"/>
      <c r="F557" s="33">
        <f>F558</f>
        <v>14204.8</v>
      </c>
      <c r="G557" s="28"/>
      <c r="H557" s="72">
        <f>H558</f>
        <v>14204.8</v>
      </c>
      <c r="I557" s="124">
        <f>I558</f>
        <v>14204.8</v>
      </c>
    </row>
    <row r="558" spans="1:9" hidden="1">
      <c r="A558" s="10" t="s">
        <v>206</v>
      </c>
      <c r="B558" s="21" t="s">
        <v>383</v>
      </c>
      <c r="C558" s="21" t="s">
        <v>165</v>
      </c>
      <c r="D558" s="21" t="s">
        <v>552</v>
      </c>
      <c r="E558" s="21" t="s">
        <v>207</v>
      </c>
      <c r="F558" s="33">
        <v>14204.8</v>
      </c>
      <c r="G558" s="28"/>
      <c r="H558" s="72">
        <v>14204.8</v>
      </c>
      <c r="I558" s="124">
        <v>14204.8</v>
      </c>
    </row>
    <row r="559" spans="1:9" ht="52.8" hidden="1">
      <c r="A559" s="10" t="s">
        <v>480</v>
      </c>
      <c r="B559" s="21" t="s">
        <v>383</v>
      </c>
      <c r="C559" s="21" t="s">
        <v>165</v>
      </c>
      <c r="D559" s="21" t="s">
        <v>481</v>
      </c>
      <c r="E559" s="21" t="s">
        <v>642</v>
      </c>
      <c r="F559" s="28">
        <f t="shared" ref="F559:I559" si="260">F560</f>
        <v>3.5</v>
      </c>
      <c r="G559" s="28">
        <f t="shared" si="260"/>
        <v>12.1</v>
      </c>
      <c r="H559" s="70">
        <f t="shared" si="260"/>
        <v>3.5</v>
      </c>
      <c r="I559" s="122">
        <f t="shared" si="260"/>
        <v>3.5</v>
      </c>
    </row>
    <row r="560" spans="1:9" hidden="1">
      <c r="A560" s="10" t="s">
        <v>206</v>
      </c>
      <c r="B560" s="21" t="s">
        <v>383</v>
      </c>
      <c r="C560" s="21" t="s">
        <v>165</v>
      </c>
      <c r="D560" s="21" t="s">
        <v>481</v>
      </c>
      <c r="E560" s="21" t="s">
        <v>207</v>
      </c>
      <c r="F560" s="33">
        <v>3.5</v>
      </c>
      <c r="G560" s="28">
        <v>12.1</v>
      </c>
      <c r="H560" s="72">
        <v>3.5</v>
      </c>
      <c r="I560" s="124">
        <v>3.5</v>
      </c>
    </row>
    <row r="561" spans="1:9" ht="26.4" hidden="1">
      <c r="A561" s="10" t="s">
        <v>478</v>
      </c>
      <c r="B561" s="21" t="s">
        <v>383</v>
      </c>
      <c r="C561" s="21" t="s">
        <v>165</v>
      </c>
      <c r="D561" s="21" t="s">
        <v>522</v>
      </c>
      <c r="E561" s="21" t="s">
        <v>642</v>
      </c>
      <c r="F561" s="33">
        <f>F562</f>
        <v>10.4</v>
      </c>
      <c r="G561" s="28">
        <v>0</v>
      </c>
      <c r="H561" s="72">
        <f>H562</f>
        <v>10.4</v>
      </c>
      <c r="I561" s="124">
        <f>I562</f>
        <v>10.4</v>
      </c>
    </row>
    <row r="562" spans="1:9" hidden="1">
      <c r="A562" s="10" t="s">
        <v>206</v>
      </c>
      <c r="B562" s="21" t="s">
        <v>383</v>
      </c>
      <c r="C562" s="21" t="s">
        <v>165</v>
      </c>
      <c r="D562" s="21" t="s">
        <v>522</v>
      </c>
      <c r="E562" s="21" t="s">
        <v>207</v>
      </c>
      <c r="F562" s="33">
        <v>10.4</v>
      </c>
      <c r="G562" s="28">
        <v>0</v>
      </c>
      <c r="H562" s="72">
        <v>10.4</v>
      </c>
      <c r="I562" s="124">
        <v>10.4</v>
      </c>
    </row>
    <row r="563" spans="1:9">
      <c r="A563" s="10" t="s">
        <v>178</v>
      </c>
      <c r="B563" s="21" t="s">
        <v>383</v>
      </c>
      <c r="C563" s="21" t="s">
        <v>179</v>
      </c>
      <c r="D563" s="21"/>
      <c r="E563" s="21"/>
      <c r="F563" s="28" t="e">
        <f t="shared" ref="F563" si="261">F564+F575</f>
        <v>#REF!</v>
      </c>
      <c r="G563" s="28">
        <f t="shared" ref="G563" si="262">G564+G575</f>
        <v>1852.8625</v>
      </c>
      <c r="H563" s="70">
        <f>H564+H575+H595</f>
        <v>42561.4</v>
      </c>
      <c r="I563" s="122">
        <f>I564+I575+I595</f>
        <v>41707.299999999996</v>
      </c>
    </row>
    <row r="564" spans="1:9" hidden="1">
      <c r="A564" s="10" t="s">
        <v>193</v>
      </c>
      <c r="B564" s="21" t="s">
        <v>383</v>
      </c>
      <c r="C564" s="21" t="s">
        <v>194</v>
      </c>
      <c r="D564" s="21"/>
      <c r="E564" s="21"/>
      <c r="F564" s="28">
        <f t="shared" ref="F564:I565" si="263">F565</f>
        <v>1472.9</v>
      </c>
      <c r="G564" s="28">
        <f t="shared" si="263"/>
        <v>1472.8625</v>
      </c>
      <c r="H564" s="70">
        <f t="shared" si="263"/>
        <v>1335.3</v>
      </c>
      <c r="I564" s="122">
        <f t="shared" si="263"/>
        <v>1335.3</v>
      </c>
    </row>
    <row r="565" spans="1:9" ht="39.6" hidden="1">
      <c r="A565" s="10" t="s">
        <v>384</v>
      </c>
      <c r="B565" s="21" t="s">
        <v>383</v>
      </c>
      <c r="C565" s="21" t="s">
        <v>194</v>
      </c>
      <c r="D565" s="21" t="s">
        <v>385</v>
      </c>
      <c r="E565" s="21"/>
      <c r="F565" s="28">
        <f t="shared" si="263"/>
        <v>1472.9</v>
      </c>
      <c r="G565" s="28">
        <f t="shared" si="263"/>
        <v>1472.8625</v>
      </c>
      <c r="H565" s="70">
        <f t="shared" si="263"/>
        <v>1335.3</v>
      </c>
      <c r="I565" s="122">
        <f t="shared" si="263"/>
        <v>1335.3</v>
      </c>
    </row>
    <row r="566" spans="1:9" ht="39.6" hidden="1">
      <c r="A566" s="10" t="s">
        <v>639</v>
      </c>
      <c r="B566" s="21" t="s">
        <v>383</v>
      </c>
      <c r="C566" s="21" t="s">
        <v>194</v>
      </c>
      <c r="D566" s="21" t="s">
        <v>386</v>
      </c>
      <c r="E566" s="21"/>
      <c r="F566" s="28">
        <f t="shared" ref="F566" si="264">F569+F571+F573</f>
        <v>1472.9</v>
      </c>
      <c r="G566" s="28">
        <f t="shared" ref="G566" si="265">G569+G571+G573</f>
        <v>1472.8625</v>
      </c>
      <c r="H566" s="70">
        <f>H569+H571+H573+H567</f>
        <v>1335.3</v>
      </c>
      <c r="I566" s="122">
        <f>I569+I571+I573+I567</f>
        <v>1335.3</v>
      </c>
    </row>
    <row r="567" spans="1:9" ht="26.4" hidden="1">
      <c r="A567" s="10" t="s">
        <v>387</v>
      </c>
      <c r="B567" s="21" t="s">
        <v>383</v>
      </c>
      <c r="C567" s="21" t="s">
        <v>194</v>
      </c>
      <c r="D567" s="21" t="s">
        <v>388</v>
      </c>
      <c r="E567" s="21"/>
      <c r="F567" s="28"/>
      <c r="G567" s="28"/>
      <c r="H567" s="71">
        <f>H568</f>
        <v>7.5</v>
      </c>
      <c r="I567" s="123">
        <f>I568</f>
        <v>7.5</v>
      </c>
    </row>
    <row r="568" spans="1:9" ht="39.6" hidden="1">
      <c r="A568" s="10" t="s">
        <v>23</v>
      </c>
      <c r="B568" s="21" t="s">
        <v>383</v>
      </c>
      <c r="C568" s="21" t="s">
        <v>194</v>
      </c>
      <c r="D568" s="21" t="s">
        <v>388</v>
      </c>
      <c r="E568" s="21" t="s">
        <v>24</v>
      </c>
      <c r="F568" s="28"/>
      <c r="G568" s="28"/>
      <c r="H568" s="71">
        <v>7.5</v>
      </c>
      <c r="I568" s="123">
        <v>7.5</v>
      </c>
    </row>
    <row r="569" spans="1:9" ht="26.4" hidden="1">
      <c r="A569" s="10" t="s">
        <v>484</v>
      </c>
      <c r="B569" s="21" t="s">
        <v>383</v>
      </c>
      <c r="C569" s="21" t="s">
        <v>194</v>
      </c>
      <c r="D569" s="21" t="s">
        <v>485</v>
      </c>
      <c r="E569" s="21"/>
      <c r="F569" s="28">
        <f t="shared" ref="F569:I569" si="266">F570</f>
        <v>172.9</v>
      </c>
      <c r="G569" s="28">
        <f t="shared" si="266"/>
        <v>172.86250000000001</v>
      </c>
      <c r="H569" s="70">
        <f t="shared" si="266"/>
        <v>172.9</v>
      </c>
      <c r="I569" s="122">
        <f t="shared" si="266"/>
        <v>172.9</v>
      </c>
    </row>
    <row r="570" spans="1:9" hidden="1">
      <c r="A570" s="10" t="s">
        <v>206</v>
      </c>
      <c r="B570" s="21" t="s">
        <v>383</v>
      </c>
      <c r="C570" s="21" t="s">
        <v>194</v>
      </c>
      <c r="D570" s="21" t="s">
        <v>485</v>
      </c>
      <c r="E570" s="21" t="s">
        <v>207</v>
      </c>
      <c r="F570" s="33">
        <v>172.9</v>
      </c>
      <c r="G570" s="28">
        <v>172.86250000000001</v>
      </c>
      <c r="H570" s="72">
        <v>172.9</v>
      </c>
      <c r="I570" s="124">
        <v>172.9</v>
      </c>
    </row>
    <row r="571" spans="1:9" ht="26.4" hidden="1">
      <c r="A571" s="10" t="s">
        <v>132</v>
      </c>
      <c r="B571" s="21" t="s">
        <v>383</v>
      </c>
      <c r="C571" s="21" t="s">
        <v>194</v>
      </c>
      <c r="D571" s="21" t="s">
        <v>391</v>
      </c>
      <c r="E571" s="21"/>
      <c r="F571" s="28">
        <f t="shared" ref="F571:I571" si="267">F572</f>
        <v>800</v>
      </c>
      <c r="G571" s="28">
        <f t="shared" si="267"/>
        <v>800</v>
      </c>
      <c r="H571" s="70">
        <f t="shared" si="267"/>
        <v>662.4</v>
      </c>
      <c r="I571" s="122">
        <f t="shared" si="267"/>
        <v>662.4</v>
      </c>
    </row>
    <row r="572" spans="1:9" ht="39.6" hidden="1">
      <c r="A572" s="10" t="s">
        <v>23</v>
      </c>
      <c r="B572" s="21" t="s">
        <v>383</v>
      </c>
      <c r="C572" s="21" t="s">
        <v>194</v>
      </c>
      <c r="D572" s="21" t="s">
        <v>391</v>
      </c>
      <c r="E572" s="21" t="s">
        <v>24</v>
      </c>
      <c r="F572" s="33">
        <v>800</v>
      </c>
      <c r="G572" s="28">
        <v>800</v>
      </c>
      <c r="H572" s="72">
        <v>662.4</v>
      </c>
      <c r="I572" s="124">
        <v>662.4</v>
      </c>
    </row>
    <row r="573" spans="1:9" ht="39.6" hidden="1">
      <c r="A573" s="10" t="s">
        <v>482</v>
      </c>
      <c r="B573" s="21" t="s">
        <v>383</v>
      </c>
      <c r="C573" s="21" t="s">
        <v>194</v>
      </c>
      <c r="D573" s="21" t="s">
        <v>483</v>
      </c>
      <c r="E573" s="21"/>
      <c r="F573" s="28">
        <f t="shared" ref="F573:I573" si="268">F574</f>
        <v>500</v>
      </c>
      <c r="G573" s="28">
        <f t="shared" si="268"/>
        <v>500</v>
      </c>
      <c r="H573" s="70">
        <f t="shared" si="268"/>
        <v>492.5</v>
      </c>
      <c r="I573" s="122">
        <f t="shared" si="268"/>
        <v>492.5</v>
      </c>
    </row>
    <row r="574" spans="1:9" ht="39.6" hidden="1">
      <c r="A574" s="10" t="s">
        <v>23</v>
      </c>
      <c r="B574" s="21" t="s">
        <v>383</v>
      </c>
      <c r="C574" s="21" t="s">
        <v>194</v>
      </c>
      <c r="D574" s="21" t="s">
        <v>483</v>
      </c>
      <c r="E574" s="21" t="s">
        <v>24</v>
      </c>
      <c r="F574" s="33">
        <v>500</v>
      </c>
      <c r="G574" s="28">
        <v>500</v>
      </c>
      <c r="H574" s="72">
        <v>492.5</v>
      </c>
      <c r="I574" s="124">
        <v>492.5</v>
      </c>
    </row>
    <row r="575" spans="1:9">
      <c r="A575" s="10" t="s">
        <v>208</v>
      </c>
      <c r="B575" s="21" t="s">
        <v>383</v>
      </c>
      <c r="C575" s="21" t="s">
        <v>209</v>
      </c>
      <c r="D575" s="21"/>
      <c r="E575" s="21"/>
      <c r="F575" s="28" t="e">
        <f>F576+F580</f>
        <v>#REF!</v>
      </c>
      <c r="G575" s="28">
        <f>G576+G580</f>
        <v>380</v>
      </c>
      <c r="H575" s="70">
        <f>H576+H580</f>
        <v>32572.6</v>
      </c>
      <c r="I575" s="122">
        <f>I576+I580</f>
        <v>31342.1</v>
      </c>
    </row>
    <row r="576" spans="1:9" ht="26.4" hidden="1">
      <c r="A576" s="10" t="s">
        <v>166</v>
      </c>
      <c r="B576" s="21" t="s">
        <v>383</v>
      </c>
      <c r="C576" s="21" t="s">
        <v>209</v>
      </c>
      <c r="D576" s="21" t="s">
        <v>167</v>
      </c>
      <c r="E576" s="21"/>
      <c r="F576" s="28">
        <f t="shared" ref="F576:I578" si="269">F577</f>
        <v>0</v>
      </c>
      <c r="G576" s="28">
        <f t="shared" si="269"/>
        <v>68.099999999999994</v>
      </c>
      <c r="H576" s="70">
        <f t="shared" si="269"/>
        <v>0</v>
      </c>
      <c r="I576" s="122">
        <f t="shared" si="269"/>
        <v>0</v>
      </c>
    </row>
    <row r="577" spans="1:9" ht="26.4" hidden="1">
      <c r="A577" s="10" t="s">
        <v>210</v>
      </c>
      <c r="B577" s="21" t="s">
        <v>383</v>
      </c>
      <c r="C577" s="21" t="s">
        <v>209</v>
      </c>
      <c r="D577" s="21" t="s">
        <v>211</v>
      </c>
      <c r="E577" s="21"/>
      <c r="F577" s="28">
        <v>0</v>
      </c>
      <c r="G577" s="28">
        <f t="shared" si="269"/>
        <v>68.099999999999994</v>
      </c>
      <c r="H577" s="70">
        <v>0</v>
      </c>
      <c r="I577" s="122">
        <v>0</v>
      </c>
    </row>
    <row r="578" spans="1:9" ht="33" hidden="1" customHeight="1">
      <c r="A578" s="10" t="s">
        <v>588</v>
      </c>
      <c r="B578" s="21" t="s">
        <v>383</v>
      </c>
      <c r="C578" s="21" t="s">
        <v>209</v>
      </c>
      <c r="D578" s="21" t="s">
        <v>506</v>
      </c>
      <c r="E578" s="21"/>
      <c r="F578" s="28">
        <v>0</v>
      </c>
      <c r="G578" s="28">
        <f t="shared" si="269"/>
        <v>68.099999999999994</v>
      </c>
      <c r="H578" s="70">
        <v>0</v>
      </c>
      <c r="I578" s="122">
        <v>0</v>
      </c>
    </row>
    <row r="579" spans="1:9" hidden="1">
      <c r="A579" s="10" t="s">
        <v>265</v>
      </c>
      <c r="B579" s="21" t="s">
        <v>383</v>
      </c>
      <c r="C579" s="21" t="s">
        <v>209</v>
      </c>
      <c r="D579" s="21" t="s">
        <v>506</v>
      </c>
      <c r="E579" s="21" t="s">
        <v>266</v>
      </c>
      <c r="F579" s="33">
        <v>0</v>
      </c>
      <c r="G579" s="28">
        <v>68.099999999999994</v>
      </c>
      <c r="H579" s="72">
        <v>0</v>
      </c>
      <c r="I579" s="124">
        <v>0</v>
      </c>
    </row>
    <row r="580" spans="1:9" ht="52.8">
      <c r="A580" s="10" t="s">
        <v>486</v>
      </c>
      <c r="B580" s="21" t="s">
        <v>383</v>
      </c>
      <c r="C580" s="21" t="s">
        <v>209</v>
      </c>
      <c r="D580" s="21" t="s">
        <v>467</v>
      </c>
      <c r="E580" s="21"/>
      <c r="F580" s="28" t="e">
        <f>F587+F581+#REF!+F583+F590+F592+F595+F597</f>
        <v>#REF!</v>
      </c>
      <c r="G580" s="28">
        <f>G587+G581+G583</f>
        <v>311.89999999999998</v>
      </c>
      <c r="H580" s="70">
        <f>H587+H581+H583+H590+H592+H593+H585</f>
        <v>32572.6</v>
      </c>
      <c r="I580" s="122">
        <f>I587+I581+I583+I590+I592+I593+I585</f>
        <v>31342.1</v>
      </c>
    </row>
    <row r="581" spans="1:9" ht="58.2" customHeight="1">
      <c r="A581" s="10" t="s">
        <v>523</v>
      </c>
      <c r="B581" s="21" t="s">
        <v>383</v>
      </c>
      <c r="C581" s="21" t="s">
        <v>209</v>
      </c>
      <c r="D581" s="21" t="s">
        <v>524</v>
      </c>
      <c r="E581" s="21"/>
      <c r="F581" s="33">
        <f>F582</f>
        <v>1400</v>
      </c>
      <c r="G581" s="28">
        <v>0</v>
      </c>
      <c r="H581" s="72">
        <f>H582</f>
        <v>15080.4</v>
      </c>
      <c r="I581" s="124">
        <f>I582</f>
        <v>14952.5</v>
      </c>
    </row>
    <row r="582" spans="1:9" ht="39.6">
      <c r="A582" s="10" t="s">
        <v>23</v>
      </c>
      <c r="B582" s="21" t="s">
        <v>383</v>
      </c>
      <c r="C582" s="21" t="s">
        <v>209</v>
      </c>
      <c r="D582" s="21" t="s">
        <v>524</v>
      </c>
      <c r="E582" s="21" t="s">
        <v>24</v>
      </c>
      <c r="F582" s="33">
        <v>1400</v>
      </c>
      <c r="G582" s="28">
        <v>0</v>
      </c>
      <c r="H582" s="72">
        <v>15080.4</v>
      </c>
      <c r="I582" s="124">
        <v>14952.5</v>
      </c>
    </row>
    <row r="583" spans="1:9" ht="72" hidden="1" customHeight="1">
      <c r="A583" s="10" t="s">
        <v>543</v>
      </c>
      <c r="B583" s="21" t="s">
        <v>383</v>
      </c>
      <c r="C583" s="21" t="s">
        <v>209</v>
      </c>
      <c r="D583" s="21" t="s">
        <v>544</v>
      </c>
      <c r="E583" s="21"/>
      <c r="F583" s="33">
        <f>F584</f>
        <v>800</v>
      </c>
      <c r="G583" s="28"/>
      <c r="H583" s="72">
        <f>H584</f>
        <v>800</v>
      </c>
      <c r="I583" s="124">
        <f>I584</f>
        <v>800</v>
      </c>
    </row>
    <row r="584" spans="1:9" hidden="1">
      <c r="A584" s="10" t="s">
        <v>265</v>
      </c>
      <c r="B584" s="21" t="s">
        <v>383</v>
      </c>
      <c r="C584" s="21" t="s">
        <v>209</v>
      </c>
      <c r="D584" s="21" t="s">
        <v>544</v>
      </c>
      <c r="E584" s="21" t="s">
        <v>266</v>
      </c>
      <c r="F584" s="33">
        <v>800</v>
      </c>
      <c r="G584" s="28"/>
      <c r="H584" s="72">
        <v>800</v>
      </c>
      <c r="I584" s="124">
        <v>800</v>
      </c>
    </row>
    <row r="585" spans="1:9" ht="55.8" customHeight="1">
      <c r="A585" s="10" t="s">
        <v>523</v>
      </c>
      <c r="B585" s="21" t="s">
        <v>383</v>
      </c>
      <c r="C585" s="21" t="s">
        <v>209</v>
      </c>
      <c r="D585" s="21" t="s">
        <v>587</v>
      </c>
      <c r="E585" s="21"/>
      <c r="F585" s="32"/>
      <c r="G585" s="47"/>
      <c r="H585" s="72">
        <f>H586</f>
        <v>12123.1</v>
      </c>
      <c r="I585" s="124">
        <f>I586</f>
        <v>12000</v>
      </c>
    </row>
    <row r="586" spans="1:9">
      <c r="A586" s="10" t="s">
        <v>265</v>
      </c>
      <c r="B586" s="21" t="s">
        <v>383</v>
      </c>
      <c r="C586" s="21" t="s">
        <v>209</v>
      </c>
      <c r="D586" s="21" t="s">
        <v>587</v>
      </c>
      <c r="E586" s="21" t="s">
        <v>266</v>
      </c>
      <c r="F586" s="32"/>
      <c r="G586" s="47"/>
      <c r="H586" s="72">
        <v>12123.1</v>
      </c>
      <c r="I586" s="124">
        <v>12000</v>
      </c>
    </row>
    <row r="587" spans="1:9" ht="79.2">
      <c r="A587" s="10" t="s">
        <v>645</v>
      </c>
      <c r="B587" s="21" t="s">
        <v>383</v>
      </c>
      <c r="C587" s="21" t="s">
        <v>209</v>
      </c>
      <c r="D587" s="21" t="s">
        <v>468</v>
      </c>
      <c r="E587" s="21"/>
      <c r="F587" s="28">
        <f t="shared" ref="F587" si="270">F588+F589</f>
        <v>311.89999999999998</v>
      </c>
      <c r="G587" s="28">
        <f t="shared" ref="G587:H587" si="271">G588+G589</f>
        <v>311.89999999999998</v>
      </c>
      <c r="H587" s="70">
        <f t="shared" si="271"/>
        <v>200</v>
      </c>
      <c r="I587" s="122">
        <f t="shared" ref="I587" si="272">I588+I589</f>
        <v>0</v>
      </c>
    </row>
    <row r="588" spans="1:9">
      <c r="A588" s="10" t="s">
        <v>265</v>
      </c>
      <c r="B588" s="21" t="s">
        <v>383</v>
      </c>
      <c r="C588" s="21" t="s">
        <v>209</v>
      </c>
      <c r="D588" s="21" t="s">
        <v>468</v>
      </c>
      <c r="E588" s="21" t="s">
        <v>266</v>
      </c>
      <c r="F588" s="33">
        <v>200</v>
      </c>
      <c r="G588" s="28">
        <v>200</v>
      </c>
      <c r="H588" s="72">
        <v>200</v>
      </c>
      <c r="I588" s="124">
        <v>0</v>
      </c>
    </row>
    <row r="589" spans="1:9" ht="39.6" hidden="1">
      <c r="A589" s="10" t="s">
        <v>588</v>
      </c>
      <c r="B589" s="21" t="s">
        <v>383</v>
      </c>
      <c r="C589" s="21" t="s">
        <v>209</v>
      </c>
      <c r="D589" s="21" t="s">
        <v>554</v>
      </c>
      <c r="E589" s="21"/>
      <c r="F589" s="33">
        <v>111.9</v>
      </c>
      <c r="G589" s="28">
        <v>111.9</v>
      </c>
      <c r="H589" s="72">
        <v>0</v>
      </c>
      <c r="I589" s="124">
        <v>0</v>
      </c>
    </row>
    <row r="590" spans="1:9" hidden="1">
      <c r="A590" s="10" t="s">
        <v>265</v>
      </c>
      <c r="B590" s="21" t="s">
        <v>383</v>
      </c>
      <c r="C590" s="21" t="s">
        <v>209</v>
      </c>
      <c r="D590" s="21" t="s">
        <v>554</v>
      </c>
      <c r="E590" s="21" t="s">
        <v>266</v>
      </c>
      <c r="F590" s="33">
        <v>12000.8</v>
      </c>
      <c r="G590" s="28">
        <v>0</v>
      </c>
      <c r="H590" s="72">
        <f>H591</f>
        <v>0</v>
      </c>
      <c r="I590" s="124">
        <f>I591</f>
        <v>0</v>
      </c>
    </row>
    <row r="591" spans="1:9" ht="39.6" hidden="1">
      <c r="A591" s="10" t="s">
        <v>588</v>
      </c>
      <c r="B591" s="21" t="s">
        <v>383</v>
      </c>
      <c r="C591" s="21" t="s">
        <v>209</v>
      </c>
      <c r="D591" s="21" t="s">
        <v>553</v>
      </c>
      <c r="E591" s="21"/>
      <c r="F591" s="33">
        <v>12000.8</v>
      </c>
      <c r="G591" s="28">
        <v>0</v>
      </c>
      <c r="H591" s="72">
        <f>H592</f>
        <v>0</v>
      </c>
      <c r="I591" s="124">
        <f>I592</f>
        <v>0</v>
      </c>
    </row>
    <row r="592" spans="1:9" hidden="1">
      <c r="A592" s="10" t="s">
        <v>265</v>
      </c>
      <c r="B592" s="21" t="s">
        <v>383</v>
      </c>
      <c r="C592" s="21" t="s">
        <v>209</v>
      </c>
      <c r="D592" s="21" t="s">
        <v>553</v>
      </c>
      <c r="E592" s="21" t="s">
        <v>266</v>
      </c>
      <c r="F592" s="33">
        <v>6732.3</v>
      </c>
      <c r="G592" s="28"/>
      <c r="H592" s="72">
        <v>0</v>
      </c>
      <c r="I592" s="124">
        <v>0</v>
      </c>
    </row>
    <row r="593" spans="1:9" ht="52.8">
      <c r="A593" s="10" t="s">
        <v>523</v>
      </c>
      <c r="B593" s="21" t="s">
        <v>383</v>
      </c>
      <c r="C593" s="21" t="s">
        <v>209</v>
      </c>
      <c r="D593" s="21" t="s">
        <v>548</v>
      </c>
      <c r="E593" s="21"/>
      <c r="F593" s="33">
        <v>6732.3</v>
      </c>
      <c r="G593" s="28"/>
      <c r="H593" s="72">
        <f>H594</f>
        <v>4369.1000000000004</v>
      </c>
      <c r="I593" s="124">
        <f>I594</f>
        <v>3589.6</v>
      </c>
    </row>
    <row r="594" spans="1:9" ht="39.6">
      <c r="A594" s="10" t="s">
        <v>23</v>
      </c>
      <c r="B594" s="21" t="s">
        <v>383</v>
      </c>
      <c r="C594" s="21" t="s">
        <v>209</v>
      </c>
      <c r="D594" s="21" t="s">
        <v>548</v>
      </c>
      <c r="E594" s="21" t="s">
        <v>24</v>
      </c>
      <c r="F594" s="33">
        <v>68.099999999999994</v>
      </c>
      <c r="G594" s="28"/>
      <c r="H594" s="72">
        <v>4369.1000000000004</v>
      </c>
      <c r="I594" s="124">
        <v>3589.6</v>
      </c>
    </row>
    <row r="595" spans="1:9" ht="26.4">
      <c r="A595" s="10" t="s">
        <v>235</v>
      </c>
      <c r="B595" s="21" t="s">
        <v>383</v>
      </c>
      <c r="C595" s="21" t="s">
        <v>236</v>
      </c>
      <c r="D595" s="21"/>
      <c r="E595" s="21"/>
      <c r="F595" s="33">
        <v>68.099999999999994</v>
      </c>
      <c r="G595" s="28"/>
      <c r="H595" s="108">
        <f>H596</f>
        <v>8653.5</v>
      </c>
      <c r="I595" s="125">
        <f>I596</f>
        <v>9029.9</v>
      </c>
    </row>
    <row r="596" spans="1:9" ht="52.8">
      <c r="A596" s="10" t="s">
        <v>486</v>
      </c>
      <c r="B596" s="21" t="s">
        <v>383</v>
      </c>
      <c r="C596" s="21" t="s">
        <v>236</v>
      </c>
      <c r="D596" s="21" t="s">
        <v>467</v>
      </c>
      <c r="E596" s="21"/>
      <c r="F596" s="33">
        <v>4369.1000000000004</v>
      </c>
      <c r="G596" s="28"/>
      <c r="H596" s="108">
        <f>H601+H599+H597</f>
        <v>8653.5</v>
      </c>
      <c r="I596" s="125">
        <f>I601+I599+I597</f>
        <v>9029.9</v>
      </c>
    </row>
    <row r="597" spans="1:9" ht="26.4">
      <c r="A597" s="10" t="s">
        <v>484</v>
      </c>
      <c r="B597" s="21" t="s">
        <v>383</v>
      </c>
      <c r="C597" s="21" t="s">
        <v>236</v>
      </c>
      <c r="D597" s="21" t="s">
        <v>609</v>
      </c>
      <c r="E597" s="21"/>
      <c r="F597" s="33">
        <v>4369.1000000000004</v>
      </c>
      <c r="G597" s="28"/>
      <c r="H597" s="72">
        <f>H598</f>
        <v>0</v>
      </c>
      <c r="I597" s="124">
        <f>I598</f>
        <v>376.4</v>
      </c>
    </row>
    <row r="598" spans="1:9">
      <c r="A598" s="10" t="s">
        <v>265</v>
      </c>
      <c r="B598" s="21" t="s">
        <v>383</v>
      </c>
      <c r="C598" s="21" t="s">
        <v>236</v>
      </c>
      <c r="D598" s="21" t="s">
        <v>609</v>
      </c>
      <c r="E598" s="21" t="s">
        <v>266</v>
      </c>
      <c r="F598" s="33"/>
      <c r="G598" s="28"/>
      <c r="H598" s="108">
        <v>0</v>
      </c>
      <c r="I598" s="125">
        <v>376.4</v>
      </c>
    </row>
    <row r="599" spans="1:9" ht="39.6" hidden="1">
      <c r="A599" s="10" t="s">
        <v>600</v>
      </c>
      <c r="B599" s="21" t="s">
        <v>383</v>
      </c>
      <c r="C599" s="21" t="s">
        <v>236</v>
      </c>
      <c r="D599" s="21" t="s">
        <v>601</v>
      </c>
      <c r="E599" s="21"/>
      <c r="F599" s="33"/>
      <c r="G599" s="28"/>
      <c r="H599" s="108">
        <f>H600</f>
        <v>1853.1</v>
      </c>
      <c r="I599" s="125">
        <f>I600</f>
        <v>1853.1</v>
      </c>
    </row>
    <row r="600" spans="1:9" hidden="1">
      <c r="A600" s="10" t="s">
        <v>265</v>
      </c>
      <c r="B600" s="21" t="s">
        <v>383</v>
      </c>
      <c r="C600" s="21" t="s">
        <v>236</v>
      </c>
      <c r="D600" s="21" t="s">
        <v>601</v>
      </c>
      <c r="E600" s="21" t="s">
        <v>266</v>
      </c>
      <c r="F600" s="33"/>
      <c r="G600" s="28"/>
      <c r="H600" s="108">
        <v>1853.1</v>
      </c>
      <c r="I600" s="125">
        <v>1853.1</v>
      </c>
    </row>
    <row r="601" spans="1:9" ht="39.6" hidden="1">
      <c r="A601" s="10" t="s">
        <v>588</v>
      </c>
      <c r="B601" s="21" t="s">
        <v>383</v>
      </c>
      <c r="C601" s="21" t="s">
        <v>236</v>
      </c>
      <c r="D601" s="21" t="s">
        <v>554</v>
      </c>
      <c r="E601" s="21"/>
      <c r="F601" s="33"/>
      <c r="G601" s="28"/>
      <c r="H601" s="108">
        <f t="shared" ref="H601:I601" si="273">H602</f>
        <v>6800.4</v>
      </c>
      <c r="I601" s="125">
        <f t="shared" si="273"/>
        <v>6800.4</v>
      </c>
    </row>
    <row r="602" spans="1:9" hidden="1">
      <c r="A602" s="10" t="s">
        <v>265</v>
      </c>
      <c r="B602" s="21" t="s">
        <v>383</v>
      </c>
      <c r="C602" s="21" t="s">
        <v>236</v>
      </c>
      <c r="D602" s="21" t="s">
        <v>554</v>
      </c>
      <c r="E602" s="21" t="s">
        <v>266</v>
      </c>
      <c r="F602" s="33"/>
      <c r="G602" s="28"/>
      <c r="H602" s="108">
        <v>6800.4</v>
      </c>
      <c r="I602" s="125">
        <v>6800.4</v>
      </c>
    </row>
    <row r="603" spans="1:9">
      <c r="A603" s="10" t="s">
        <v>273</v>
      </c>
      <c r="B603" s="21" t="s">
        <v>383</v>
      </c>
      <c r="C603" s="21" t="s">
        <v>274</v>
      </c>
      <c r="D603" s="21"/>
      <c r="E603" s="21"/>
      <c r="F603" s="33"/>
      <c r="G603" s="28"/>
      <c r="H603" s="108">
        <v>2010</v>
      </c>
      <c r="I603" s="125">
        <f>I604</f>
        <v>600</v>
      </c>
    </row>
    <row r="604" spans="1:9">
      <c r="A604" s="10" t="s">
        <v>394</v>
      </c>
      <c r="B604" s="21" t="s">
        <v>383</v>
      </c>
      <c r="C604" s="21" t="s">
        <v>395</v>
      </c>
      <c r="D604" s="21"/>
      <c r="E604" s="21"/>
      <c r="F604" s="33"/>
      <c r="G604" s="28"/>
      <c r="H604" s="72">
        <f>H607+H609</f>
        <v>2010</v>
      </c>
      <c r="I604" s="124">
        <f>I607+I609</f>
        <v>600</v>
      </c>
    </row>
    <row r="605" spans="1:9" ht="39.6">
      <c r="A605" s="10" t="s">
        <v>384</v>
      </c>
      <c r="B605" s="21" t="s">
        <v>383</v>
      </c>
      <c r="C605" s="21" t="s">
        <v>395</v>
      </c>
      <c r="D605" s="21" t="s">
        <v>385</v>
      </c>
      <c r="E605" s="21"/>
      <c r="F605" s="33"/>
      <c r="G605" s="28"/>
      <c r="H605" s="72">
        <v>2010</v>
      </c>
      <c r="I605" s="124">
        <f>I606</f>
        <v>600</v>
      </c>
    </row>
    <row r="606" spans="1:9" ht="39.6">
      <c r="A606" s="10" t="s">
        <v>639</v>
      </c>
      <c r="B606" s="21" t="s">
        <v>383</v>
      </c>
      <c r="C606" s="21" t="s">
        <v>395</v>
      </c>
      <c r="D606" s="21" t="s">
        <v>386</v>
      </c>
      <c r="E606" s="21"/>
      <c r="F606" s="33">
        <v>0</v>
      </c>
      <c r="G606" s="28"/>
      <c r="H606" s="72">
        <f>H607+H609</f>
        <v>2010</v>
      </c>
      <c r="I606" s="124">
        <f>I607+I609</f>
        <v>600</v>
      </c>
    </row>
    <row r="607" spans="1:9" ht="26.4" hidden="1">
      <c r="A607" s="10" t="s">
        <v>387</v>
      </c>
      <c r="B607" s="21" t="s">
        <v>383</v>
      </c>
      <c r="C607" s="21" t="s">
        <v>395</v>
      </c>
      <c r="D607" s="21" t="s">
        <v>388</v>
      </c>
      <c r="E607" s="21"/>
      <c r="F607" s="33">
        <v>0</v>
      </c>
      <c r="G607" s="28"/>
      <c r="H607" s="72">
        <v>10</v>
      </c>
      <c r="I607" s="124">
        <v>10</v>
      </c>
    </row>
    <row r="608" spans="1:9" ht="39.6" hidden="1">
      <c r="A608" s="10" t="s">
        <v>23</v>
      </c>
      <c r="B608" s="21" t="s">
        <v>383</v>
      </c>
      <c r="C608" s="21" t="s">
        <v>395</v>
      </c>
      <c r="D608" s="21" t="s">
        <v>388</v>
      </c>
      <c r="E608" s="21" t="s">
        <v>24</v>
      </c>
      <c r="F608" s="33">
        <v>0</v>
      </c>
      <c r="G608" s="28"/>
      <c r="H608" s="72">
        <v>10</v>
      </c>
      <c r="I608" s="124">
        <v>10</v>
      </c>
    </row>
    <row r="609" spans="1:9" ht="26.4">
      <c r="A609" s="10" t="s">
        <v>132</v>
      </c>
      <c r="B609" s="21" t="s">
        <v>383</v>
      </c>
      <c r="C609" s="21" t="s">
        <v>395</v>
      </c>
      <c r="D609" s="21" t="s">
        <v>391</v>
      </c>
      <c r="E609" s="21"/>
      <c r="F609" s="33"/>
      <c r="G609" s="28"/>
      <c r="H609" s="72">
        <v>2000</v>
      </c>
      <c r="I609" s="124">
        <f>I610</f>
        <v>590</v>
      </c>
    </row>
    <row r="610" spans="1:9" ht="39.6">
      <c r="A610" s="10" t="s">
        <v>23</v>
      </c>
      <c r="B610" s="21" t="s">
        <v>383</v>
      </c>
      <c r="C610" s="21" t="s">
        <v>395</v>
      </c>
      <c r="D610" s="21" t="s">
        <v>391</v>
      </c>
      <c r="E610" s="21" t="s">
        <v>24</v>
      </c>
      <c r="F610" s="33">
        <v>0</v>
      </c>
      <c r="G610" s="28"/>
      <c r="H610" s="72">
        <v>2000</v>
      </c>
      <c r="I610" s="125">
        <v>590</v>
      </c>
    </row>
    <row r="611" spans="1:9" hidden="1">
      <c r="A611" s="10" t="s">
        <v>297</v>
      </c>
      <c r="B611" s="21" t="s">
        <v>383</v>
      </c>
      <c r="C611" s="21" t="s">
        <v>298</v>
      </c>
      <c r="D611" s="21"/>
      <c r="E611" s="21"/>
      <c r="F611" s="33">
        <v>0</v>
      </c>
      <c r="G611" s="28"/>
      <c r="H611" s="72">
        <f t="shared" ref="H611:I615" si="274">H612</f>
        <v>10</v>
      </c>
      <c r="I611" s="124">
        <f t="shared" si="274"/>
        <v>10</v>
      </c>
    </row>
    <row r="612" spans="1:9" hidden="1">
      <c r="A612" s="10" t="s">
        <v>299</v>
      </c>
      <c r="B612" s="21" t="s">
        <v>383</v>
      </c>
      <c r="C612" s="21" t="s">
        <v>300</v>
      </c>
      <c r="D612" s="21"/>
      <c r="E612" s="21"/>
      <c r="F612" s="33">
        <v>0</v>
      </c>
      <c r="G612" s="28"/>
      <c r="H612" s="72">
        <f t="shared" si="274"/>
        <v>10</v>
      </c>
      <c r="I612" s="124">
        <f t="shared" si="274"/>
        <v>10</v>
      </c>
    </row>
    <row r="613" spans="1:9" ht="39.6" hidden="1">
      <c r="A613" s="10" t="s">
        <v>384</v>
      </c>
      <c r="B613" s="21" t="s">
        <v>383</v>
      </c>
      <c r="C613" s="21" t="s">
        <v>300</v>
      </c>
      <c r="D613" s="21" t="s">
        <v>385</v>
      </c>
      <c r="E613" s="21"/>
      <c r="F613" s="33">
        <v>0</v>
      </c>
      <c r="G613" s="28"/>
      <c r="H613" s="72">
        <f t="shared" si="274"/>
        <v>10</v>
      </c>
      <c r="I613" s="124">
        <f t="shared" si="274"/>
        <v>10</v>
      </c>
    </row>
    <row r="614" spans="1:9" ht="39.6" hidden="1">
      <c r="A614" s="10" t="s">
        <v>639</v>
      </c>
      <c r="B614" s="21" t="s">
        <v>383</v>
      </c>
      <c r="C614" s="21" t="s">
        <v>300</v>
      </c>
      <c r="D614" s="21" t="s">
        <v>386</v>
      </c>
      <c r="E614" s="21"/>
      <c r="F614" s="33" t="e">
        <f>F615</f>
        <v>#REF!</v>
      </c>
      <c r="G614" s="28">
        <v>0</v>
      </c>
      <c r="H614" s="72">
        <f t="shared" si="274"/>
        <v>10</v>
      </c>
      <c r="I614" s="124">
        <f t="shared" si="274"/>
        <v>10</v>
      </c>
    </row>
    <row r="615" spans="1:9" ht="26.4" hidden="1">
      <c r="A615" s="10" t="s">
        <v>387</v>
      </c>
      <c r="B615" s="21" t="s">
        <v>383</v>
      </c>
      <c r="C615" s="21" t="s">
        <v>300</v>
      </c>
      <c r="D615" s="21" t="s">
        <v>388</v>
      </c>
      <c r="E615" s="129"/>
      <c r="F615" s="130" t="e">
        <f>F616</f>
        <v>#REF!</v>
      </c>
      <c r="G615" s="29">
        <v>0</v>
      </c>
      <c r="H615" s="131">
        <f t="shared" si="274"/>
        <v>10</v>
      </c>
      <c r="I615" s="132">
        <f t="shared" si="274"/>
        <v>10</v>
      </c>
    </row>
    <row r="616" spans="1:9" hidden="1">
      <c r="A616" s="10" t="s">
        <v>206</v>
      </c>
      <c r="B616" s="21" t="s">
        <v>383</v>
      </c>
      <c r="C616" s="21" t="s">
        <v>300</v>
      </c>
      <c r="D616" s="138" t="s">
        <v>388</v>
      </c>
      <c r="E616" s="139" t="s">
        <v>207</v>
      </c>
      <c r="F616" s="125" t="e">
        <f>#REF!</f>
        <v>#REF!</v>
      </c>
      <c r="G616" s="123">
        <v>0</v>
      </c>
      <c r="H616" s="124">
        <v>10</v>
      </c>
      <c r="I616" s="124">
        <v>10</v>
      </c>
    </row>
    <row r="617" spans="1:9">
      <c r="A617" s="10" t="s">
        <v>346</v>
      </c>
      <c r="B617" s="11">
        <v>940</v>
      </c>
      <c r="C617" s="11">
        <v>1100</v>
      </c>
      <c r="D617" s="128"/>
      <c r="E617" s="137"/>
      <c r="F617" s="125">
        <v>0</v>
      </c>
      <c r="G617" s="123"/>
      <c r="H617" s="124">
        <v>4936.6000000000004</v>
      </c>
      <c r="I617" s="124">
        <f>I618</f>
        <v>5182.7000000000007</v>
      </c>
    </row>
    <row r="618" spans="1:9">
      <c r="A618" s="10" t="s">
        <v>348</v>
      </c>
      <c r="B618" s="11">
        <v>940</v>
      </c>
      <c r="C618" s="11">
        <v>1101</v>
      </c>
      <c r="D618" s="128"/>
      <c r="E618" s="137"/>
      <c r="F618" s="125">
        <v>0</v>
      </c>
      <c r="G618" s="123"/>
      <c r="H618" s="124">
        <v>4936.6000000000004</v>
      </c>
      <c r="I618" s="124">
        <f>I619</f>
        <v>5182.7000000000007</v>
      </c>
    </row>
    <row r="619" spans="1:9" ht="39.6">
      <c r="A619" s="10" t="s">
        <v>384</v>
      </c>
      <c r="B619" s="11">
        <v>940</v>
      </c>
      <c r="C619" s="11">
        <v>1101</v>
      </c>
      <c r="D619" s="11">
        <v>1100000000</v>
      </c>
      <c r="E619" s="133"/>
      <c r="F619" s="134">
        <v>0</v>
      </c>
      <c r="G619" s="30"/>
      <c r="H619" s="135">
        <v>4936.6000000000004</v>
      </c>
      <c r="I619" s="136">
        <f>I620</f>
        <v>5182.7000000000007</v>
      </c>
    </row>
    <row r="620" spans="1:9" ht="39.6">
      <c r="A620" s="10" t="s">
        <v>639</v>
      </c>
      <c r="B620" s="21" t="s">
        <v>383</v>
      </c>
      <c r="C620" s="21">
        <v>1101</v>
      </c>
      <c r="D620" s="21" t="s">
        <v>386</v>
      </c>
      <c r="E620" s="21"/>
      <c r="F620" s="33"/>
      <c r="G620" s="28"/>
      <c r="H620" s="72">
        <f>H621</f>
        <v>4936.6000000000004</v>
      </c>
      <c r="I620" s="124">
        <f>I621+I623</f>
        <v>5182.7000000000007</v>
      </c>
    </row>
    <row r="621" spans="1:9" ht="66">
      <c r="A621" s="10" t="s">
        <v>491</v>
      </c>
      <c r="B621" s="11">
        <v>940</v>
      </c>
      <c r="C621" s="11">
        <v>1101</v>
      </c>
      <c r="D621" s="11">
        <v>1110160100</v>
      </c>
      <c r="E621" s="11"/>
      <c r="F621" s="33">
        <v>0</v>
      </c>
      <c r="G621" s="28"/>
      <c r="H621" s="72">
        <v>4936.6000000000004</v>
      </c>
      <c r="I621" s="124">
        <f>I622</f>
        <v>4939.6000000000004</v>
      </c>
    </row>
    <row r="622" spans="1:9">
      <c r="A622" s="10" t="s">
        <v>265</v>
      </c>
      <c r="B622" s="11">
        <v>940</v>
      </c>
      <c r="C622" s="11">
        <v>1101</v>
      </c>
      <c r="D622" s="11">
        <v>1110160100</v>
      </c>
      <c r="E622" s="11">
        <v>620</v>
      </c>
      <c r="F622" s="33">
        <v>0</v>
      </c>
      <c r="G622" s="28"/>
      <c r="H622" s="72">
        <v>4936.6000000000004</v>
      </c>
      <c r="I622" s="124">
        <v>4939.6000000000004</v>
      </c>
    </row>
    <row r="623" spans="1:9" ht="26.4">
      <c r="A623" s="10" t="s">
        <v>387</v>
      </c>
      <c r="B623" s="21" t="s">
        <v>383</v>
      </c>
      <c r="C623" s="21" t="s">
        <v>349</v>
      </c>
      <c r="D623" s="21" t="s">
        <v>388</v>
      </c>
      <c r="E623" s="21"/>
      <c r="F623" s="33"/>
      <c r="G623" s="28"/>
      <c r="H623" s="72">
        <v>0</v>
      </c>
      <c r="I623" s="124">
        <f>I624</f>
        <v>243.1</v>
      </c>
    </row>
    <row r="624" spans="1:9">
      <c r="A624" s="10" t="s">
        <v>206</v>
      </c>
      <c r="B624" s="21" t="s">
        <v>383</v>
      </c>
      <c r="C624" s="21" t="s">
        <v>349</v>
      </c>
      <c r="D624" s="21" t="s">
        <v>388</v>
      </c>
      <c r="E624" s="21" t="s">
        <v>207</v>
      </c>
      <c r="F624" s="33"/>
      <c r="G624" s="28"/>
      <c r="H624" s="72">
        <v>0</v>
      </c>
      <c r="I624" s="124">
        <v>243.1</v>
      </c>
    </row>
    <row r="625" spans="1:9" ht="26.4">
      <c r="A625" s="77" t="s">
        <v>392</v>
      </c>
      <c r="B625" s="7" t="s">
        <v>393</v>
      </c>
      <c r="C625" s="7"/>
      <c r="D625" s="7"/>
      <c r="E625" s="7"/>
      <c r="F625" s="27">
        <f>F626+F777+F794</f>
        <v>1039069.8</v>
      </c>
      <c r="G625" s="27">
        <f>G626+G777+G794</f>
        <v>1038388.8</v>
      </c>
      <c r="H625" s="69">
        <f>H626+H777+H794</f>
        <v>1120882.6000000001</v>
      </c>
      <c r="I625" s="121">
        <f>I626+I777+I794</f>
        <v>1341549.8</v>
      </c>
    </row>
    <row r="626" spans="1:9">
      <c r="A626" s="78" t="s">
        <v>273</v>
      </c>
      <c r="B626" s="5" t="s">
        <v>393</v>
      </c>
      <c r="C626" s="5" t="s">
        <v>274</v>
      </c>
      <c r="D626" s="5"/>
      <c r="E626" s="5"/>
      <c r="F626" s="28">
        <f>F627+F650+F690+F726+F757+F711</f>
        <v>1018505.4</v>
      </c>
      <c r="G626" s="28">
        <f>G627+G650+G690+G726+G757</f>
        <v>1017824.4</v>
      </c>
      <c r="H626" s="70">
        <f>H627+H650+H690+H726+H757+H711</f>
        <v>1096027.5</v>
      </c>
      <c r="I626" s="122">
        <f>I627+I650+I690+I726+I757+I711</f>
        <v>1314786.1000000001</v>
      </c>
    </row>
    <row r="627" spans="1:9">
      <c r="A627" s="78" t="s">
        <v>394</v>
      </c>
      <c r="B627" s="5" t="s">
        <v>393</v>
      </c>
      <c r="C627" s="5" t="s">
        <v>395</v>
      </c>
      <c r="D627" s="5"/>
      <c r="E627" s="5"/>
      <c r="F627" s="28">
        <f t="shared" ref="F627:I628" si="275">F628</f>
        <v>468290.8</v>
      </c>
      <c r="G627" s="28">
        <f t="shared" si="275"/>
        <v>467536.6</v>
      </c>
      <c r="H627" s="70">
        <f t="shared" si="275"/>
        <v>501776.5</v>
      </c>
      <c r="I627" s="122">
        <f t="shared" si="275"/>
        <v>685633.3</v>
      </c>
    </row>
    <row r="628" spans="1:9" ht="26.4">
      <c r="A628" s="78" t="s">
        <v>277</v>
      </c>
      <c r="B628" s="5" t="s">
        <v>393</v>
      </c>
      <c r="C628" s="5" t="s">
        <v>395</v>
      </c>
      <c r="D628" s="5" t="s">
        <v>278</v>
      </c>
      <c r="E628" s="5"/>
      <c r="F628" s="28">
        <f t="shared" si="275"/>
        <v>468290.8</v>
      </c>
      <c r="G628" s="28">
        <f t="shared" si="275"/>
        <v>467536.6</v>
      </c>
      <c r="H628" s="70">
        <f t="shared" si="275"/>
        <v>501776.5</v>
      </c>
      <c r="I628" s="122">
        <f t="shared" si="275"/>
        <v>685633.3</v>
      </c>
    </row>
    <row r="629" spans="1:9" ht="26.4">
      <c r="A629" s="78" t="s">
        <v>396</v>
      </c>
      <c r="B629" s="5" t="s">
        <v>393</v>
      </c>
      <c r="C629" s="5" t="s">
        <v>395</v>
      </c>
      <c r="D629" s="5" t="s">
        <v>397</v>
      </c>
      <c r="E629" s="5"/>
      <c r="F629" s="28">
        <f>F630+F638+F641+F646</f>
        <v>468290.8</v>
      </c>
      <c r="G629" s="28">
        <f t="shared" ref="G629" si="276">G630+G638+G641</f>
        <v>467536.6</v>
      </c>
      <c r="H629" s="70">
        <f>H630+H638+H641+H646+H644+H648+H635</f>
        <v>501776.5</v>
      </c>
      <c r="I629" s="122">
        <f>I630+I638+I641+I646+I644+I648+I635+I633</f>
        <v>685633.3</v>
      </c>
    </row>
    <row r="630" spans="1:9" ht="66">
      <c r="A630" s="78" t="s">
        <v>398</v>
      </c>
      <c r="B630" s="5" t="s">
        <v>393</v>
      </c>
      <c r="C630" s="5" t="s">
        <v>395</v>
      </c>
      <c r="D630" s="5" t="s">
        <v>399</v>
      </c>
      <c r="E630" s="5"/>
      <c r="F630" s="18">
        <f t="shared" ref="F630:I630" si="277">F631+F632</f>
        <v>371770</v>
      </c>
      <c r="G630" s="18">
        <f t="shared" si="277"/>
        <v>371358.8</v>
      </c>
      <c r="H630" s="87">
        <f t="shared" si="277"/>
        <v>405360.8</v>
      </c>
      <c r="I630" s="13">
        <f t="shared" si="277"/>
        <v>444316.7</v>
      </c>
    </row>
    <row r="631" spans="1:9">
      <c r="A631" s="78" t="s">
        <v>80</v>
      </c>
      <c r="B631" s="5" t="s">
        <v>393</v>
      </c>
      <c r="C631" s="5" t="s">
        <v>395</v>
      </c>
      <c r="D631" s="5" t="s">
        <v>399</v>
      </c>
      <c r="E631" s="5" t="s">
        <v>81</v>
      </c>
      <c r="F631" s="18">
        <v>358750</v>
      </c>
      <c r="G631" s="18">
        <v>358338.8</v>
      </c>
      <c r="H631" s="87">
        <v>390990.8</v>
      </c>
      <c r="I631" s="13">
        <v>428048</v>
      </c>
    </row>
    <row r="632" spans="1:9">
      <c r="A632" s="78" t="s">
        <v>265</v>
      </c>
      <c r="B632" s="5" t="s">
        <v>393</v>
      </c>
      <c r="C632" s="5" t="s">
        <v>395</v>
      </c>
      <c r="D632" s="5" t="s">
        <v>399</v>
      </c>
      <c r="E632" s="5" t="s">
        <v>266</v>
      </c>
      <c r="F632" s="18">
        <v>13020</v>
      </c>
      <c r="G632" s="18">
        <v>13020</v>
      </c>
      <c r="H632" s="87">
        <v>14370</v>
      </c>
      <c r="I632" s="13">
        <v>16268.7</v>
      </c>
    </row>
    <row r="633" spans="1:9" ht="105.6">
      <c r="A633" s="79" t="s">
        <v>646</v>
      </c>
      <c r="B633" s="25" t="s">
        <v>393</v>
      </c>
      <c r="C633" s="25" t="s">
        <v>395</v>
      </c>
      <c r="D633" s="25" t="s">
        <v>647</v>
      </c>
      <c r="E633" s="25"/>
      <c r="F633" s="18"/>
      <c r="G633" s="18"/>
      <c r="H633" s="124">
        <f>H634</f>
        <v>0</v>
      </c>
      <c r="I633" s="124">
        <f>I634</f>
        <v>14946.9</v>
      </c>
    </row>
    <row r="634" spans="1:9">
      <c r="A634" s="79" t="s">
        <v>206</v>
      </c>
      <c r="B634" s="25" t="s">
        <v>393</v>
      </c>
      <c r="C634" s="25" t="s">
        <v>395</v>
      </c>
      <c r="D634" s="25" t="s">
        <v>647</v>
      </c>
      <c r="E634" s="25" t="s">
        <v>207</v>
      </c>
      <c r="F634" s="18"/>
      <c r="G634" s="18"/>
      <c r="H634" s="87">
        <v>0</v>
      </c>
      <c r="I634" s="13">
        <v>14946.9</v>
      </c>
    </row>
    <row r="635" spans="1:9" ht="34.799999999999997" customHeight="1">
      <c r="A635" s="79" t="s">
        <v>525</v>
      </c>
      <c r="B635" s="25" t="s">
        <v>393</v>
      </c>
      <c r="C635" s="25" t="s">
        <v>395</v>
      </c>
      <c r="D635" s="25" t="s">
        <v>624</v>
      </c>
      <c r="E635" s="25"/>
      <c r="F635" s="18"/>
      <c r="G635" s="18"/>
      <c r="H635" s="87">
        <f t="shared" ref="H635:I635" si="278">H636+H637</f>
        <v>0</v>
      </c>
      <c r="I635" s="13">
        <f t="shared" si="278"/>
        <v>15143.9</v>
      </c>
    </row>
    <row r="636" spans="1:9">
      <c r="A636" s="79" t="s">
        <v>80</v>
      </c>
      <c r="B636" s="25" t="s">
        <v>393</v>
      </c>
      <c r="C636" s="25" t="s">
        <v>395</v>
      </c>
      <c r="D636" s="25" t="s">
        <v>624</v>
      </c>
      <c r="E636" s="25" t="s">
        <v>81</v>
      </c>
      <c r="F636" s="18"/>
      <c r="G636" s="18"/>
      <c r="H636" s="87">
        <v>0</v>
      </c>
      <c r="I636" s="13">
        <v>12269</v>
      </c>
    </row>
    <row r="637" spans="1:9">
      <c r="A637" s="79" t="s">
        <v>265</v>
      </c>
      <c r="B637" s="25" t="s">
        <v>393</v>
      </c>
      <c r="C637" s="25" t="s">
        <v>395</v>
      </c>
      <c r="D637" s="25" t="s">
        <v>624</v>
      </c>
      <c r="E637" s="25" t="s">
        <v>266</v>
      </c>
      <c r="F637" s="18"/>
      <c r="G637" s="18"/>
      <c r="H637" s="87">
        <v>0</v>
      </c>
      <c r="I637" s="13">
        <v>2874.9</v>
      </c>
    </row>
    <row r="638" spans="1:9" ht="26.4" hidden="1">
      <c r="A638" s="78" t="s">
        <v>27</v>
      </c>
      <c r="B638" s="5" t="s">
        <v>393</v>
      </c>
      <c r="C638" s="5" t="s">
        <v>395</v>
      </c>
      <c r="D638" s="5" t="s">
        <v>400</v>
      </c>
      <c r="E638" s="5"/>
      <c r="F638" s="18">
        <f t="shared" ref="F638:I638" si="279">F639+F640</f>
        <v>4831</v>
      </c>
      <c r="G638" s="18">
        <f t="shared" si="279"/>
        <v>4831</v>
      </c>
      <c r="H638" s="87">
        <f t="shared" si="279"/>
        <v>4831</v>
      </c>
      <c r="I638" s="13">
        <f t="shared" si="279"/>
        <v>4831</v>
      </c>
    </row>
    <row r="639" spans="1:9" hidden="1">
      <c r="A639" s="78" t="s">
        <v>80</v>
      </c>
      <c r="B639" s="5" t="s">
        <v>393</v>
      </c>
      <c r="C639" s="5" t="s">
        <v>395</v>
      </c>
      <c r="D639" s="5" t="s">
        <v>400</v>
      </c>
      <c r="E639" s="5" t="s">
        <v>81</v>
      </c>
      <c r="F639" s="18">
        <v>4653.7</v>
      </c>
      <c r="G639" s="18">
        <v>4653.7</v>
      </c>
      <c r="H639" s="87">
        <v>4653.7</v>
      </c>
      <c r="I639" s="13">
        <v>4653.7</v>
      </c>
    </row>
    <row r="640" spans="1:9" hidden="1">
      <c r="A640" s="78" t="s">
        <v>265</v>
      </c>
      <c r="B640" s="5" t="s">
        <v>393</v>
      </c>
      <c r="C640" s="5" t="s">
        <v>395</v>
      </c>
      <c r="D640" s="5" t="s">
        <v>400</v>
      </c>
      <c r="E640" s="5" t="s">
        <v>266</v>
      </c>
      <c r="F640" s="18">
        <v>177.3</v>
      </c>
      <c r="G640" s="18">
        <v>177.3</v>
      </c>
      <c r="H640" s="87">
        <v>177.3</v>
      </c>
      <c r="I640" s="13">
        <v>177.3</v>
      </c>
    </row>
    <row r="641" spans="1:9" ht="39.6">
      <c r="A641" s="78" t="s">
        <v>401</v>
      </c>
      <c r="B641" s="5" t="s">
        <v>393</v>
      </c>
      <c r="C641" s="5" t="s">
        <v>395</v>
      </c>
      <c r="D641" s="5" t="s">
        <v>402</v>
      </c>
      <c r="E641" s="5"/>
      <c r="F641" s="30">
        <f t="shared" ref="F641:I641" si="280">F642+F643</f>
        <v>91346.8</v>
      </c>
      <c r="G641" s="30">
        <f t="shared" si="280"/>
        <v>91346.8</v>
      </c>
      <c r="H641" s="109">
        <f t="shared" si="280"/>
        <v>90121.8</v>
      </c>
      <c r="I641" s="122">
        <f t="shared" si="280"/>
        <v>100121.8</v>
      </c>
    </row>
    <row r="642" spans="1:9">
      <c r="A642" s="78" t="s">
        <v>80</v>
      </c>
      <c r="B642" s="5" t="s">
        <v>393</v>
      </c>
      <c r="C642" s="5" t="s">
        <v>395</v>
      </c>
      <c r="D642" s="5" t="s">
        <v>402</v>
      </c>
      <c r="E642" s="5" t="s">
        <v>81</v>
      </c>
      <c r="F642" s="15">
        <v>87828</v>
      </c>
      <c r="G642" s="15">
        <v>87809.8</v>
      </c>
      <c r="H642" s="85">
        <v>86608.2</v>
      </c>
      <c r="I642" s="49">
        <v>96606.3</v>
      </c>
    </row>
    <row r="643" spans="1:9">
      <c r="A643" s="78" t="s">
        <v>265</v>
      </c>
      <c r="B643" s="5" t="s">
        <v>393</v>
      </c>
      <c r="C643" s="5" t="s">
        <v>395</v>
      </c>
      <c r="D643" s="5" t="s">
        <v>402</v>
      </c>
      <c r="E643" s="5" t="s">
        <v>266</v>
      </c>
      <c r="F643" s="15">
        <v>3518.8</v>
      </c>
      <c r="G643" s="15">
        <v>3537</v>
      </c>
      <c r="H643" s="85">
        <v>3513.6</v>
      </c>
      <c r="I643" s="49">
        <v>3515.5</v>
      </c>
    </row>
    <row r="644" spans="1:9" ht="52.8" hidden="1">
      <c r="A644" s="80" t="s">
        <v>563</v>
      </c>
      <c r="B644" s="5" t="s">
        <v>393</v>
      </c>
      <c r="C644" s="5" t="s">
        <v>395</v>
      </c>
      <c r="D644" s="5" t="s">
        <v>565</v>
      </c>
      <c r="E644" s="5"/>
      <c r="F644" s="15">
        <v>0</v>
      </c>
      <c r="G644" s="15"/>
      <c r="H644" s="72">
        <f t="shared" ref="H644:I644" si="281">H645</f>
        <v>786.9</v>
      </c>
      <c r="I644" s="124">
        <f t="shared" si="281"/>
        <v>786.9</v>
      </c>
    </row>
    <row r="645" spans="1:9" hidden="1">
      <c r="A645" s="78" t="s">
        <v>80</v>
      </c>
      <c r="B645" s="5" t="s">
        <v>393</v>
      </c>
      <c r="C645" s="5" t="s">
        <v>395</v>
      </c>
      <c r="D645" s="5" t="s">
        <v>565</v>
      </c>
      <c r="E645" s="5" t="s">
        <v>81</v>
      </c>
      <c r="F645" s="15">
        <v>0</v>
      </c>
      <c r="G645" s="15"/>
      <c r="H645" s="85">
        <v>786.9</v>
      </c>
      <c r="I645" s="49">
        <v>786.9</v>
      </c>
    </row>
    <row r="646" spans="1:9" ht="26.4">
      <c r="A646" s="78" t="s">
        <v>562</v>
      </c>
      <c r="B646" s="5" t="s">
        <v>393</v>
      </c>
      <c r="C646" s="5" t="s">
        <v>395</v>
      </c>
      <c r="D646" s="5" t="s">
        <v>545</v>
      </c>
      <c r="E646" s="5"/>
      <c r="F646" s="15">
        <v>343</v>
      </c>
      <c r="G646" s="15"/>
      <c r="H646" s="86">
        <f t="shared" ref="H646:I646" si="282">H647</f>
        <v>676</v>
      </c>
      <c r="I646" s="13">
        <f t="shared" si="282"/>
        <v>1422.6</v>
      </c>
    </row>
    <row r="647" spans="1:9">
      <c r="A647" s="78" t="s">
        <v>80</v>
      </c>
      <c r="B647" s="5" t="s">
        <v>393</v>
      </c>
      <c r="C647" s="5" t="s">
        <v>395</v>
      </c>
      <c r="D647" s="5" t="s">
        <v>545</v>
      </c>
      <c r="E647" s="5" t="s">
        <v>81</v>
      </c>
      <c r="F647" s="15">
        <v>343</v>
      </c>
      <c r="G647" s="15"/>
      <c r="H647" s="85">
        <v>676</v>
      </c>
      <c r="I647" s="49">
        <v>1422.6</v>
      </c>
    </row>
    <row r="648" spans="1:9" ht="92.4">
      <c r="A648" s="79" t="s">
        <v>610</v>
      </c>
      <c r="B648" s="25" t="s">
        <v>393</v>
      </c>
      <c r="C648" s="25" t="s">
        <v>395</v>
      </c>
      <c r="D648" s="25" t="s">
        <v>611</v>
      </c>
      <c r="E648" s="25"/>
      <c r="F648" s="15"/>
      <c r="G648" s="15"/>
      <c r="H648" s="86">
        <f>H649</f>
        <v>0</v>
      </c>
      <c r="I648" s="13">
        <f>I649</f>
        <v>104063.5</v>
      </c>
    </row>
    <row r="649" spans="1:9">
      <c r="A649" s="79" t="s">
        <v>206</v>
      </c>
      <c r="B649" s="25" t="s">
        <v>393</v>
      </c>
      <c r="C649" s="25" t="s">
        <v>395</v>
      </c>
      <c r="D649" s="25" t="s">
        <v>611</v>
      </c>
      <c r="E649" s="25" t="s">
        <v>207</v>
      </c>
      <c r="F649" s="15"/>
      <c r="G649" s="15"/>
      <c r="H649" s="85">
        <v>0</v>
      </c>
      <c r="I649" s="49">
        <v>104063.5</v>
      </c>
    </row>
    <row r="650" spans="1:9">
      <c r="A650" s="78" t="s">
        <v>403</v>
      </c>
      <c r="B650" s="5" t="s">
        <v>393</v>
      </c>
      <c r="C650" s="5" t="s">
        <v>404</v>
      </c>
      <c r="D650" s="5"/>
      <c r="E650" s="5"/>
      <c r="F650" s="15">
        <f t="shared" ref="F650:G650" si="283">F651</f>
        <v>429216.3</v>
      </c>
      <c r="G650" s="15">
        <f t="shared" si="283"/>
        <v>430201.5</v>
      </c>
      <c r="H650" s="85">
        <f>H651</f>
        <v>454322</v>
      </c>
      <c r="I650" s="49">
        <f>I651</f>
        <v>489354.60000000003</v>
      </c>
    </row>
    <row r="651" spans="1:9" ht="26.4">
      <c r="A651" s="78" t="s">
        <v>277</v>
      </c>
      <c r="B651" s="5" t="s">
        <v>393</v>
      </c>
      <c r="C651" s="5" t="s">
        <v>404</v>
      </c>
      <c r="D651" s="5" t="s">
        <v>278</v>
      </c>
      <c r="E651" s="5"/>
      <c r="F651" s="15">
        <f>F683+F652</f>
        <v>429216.3</v>
      </c>
      <c r="G651" s="15">
        <f>G683+G652</f>
        <v>430201.5</v>
      </c>
      <c r="H651" s="85">
        <f>H683+H652</f>
        <v>454322</v>
      </c>
      <c r="I651" s="49">
        <f>I683+I652</f>
        <v>489354.60000000003</v>
      </c>
    </row>
    <row r="652" spans="1:9" ht="26.4">
      <c r="A652" s="78" t="s">
        <v>405</v>
      </c>
      <c r="B652" s="5" t="s">
        <v>393</v>
      </c>
      <c r="C652" s="5" t="s">
        <v>404</v>
      </c>
      <c r="D652" s="5" t="s">
        <v>406</v>
      </c>
      <c r="E652" s="5"/>
      <c r="F652" s="15">
        <f>F653+F659+F662+F664+F670+F678+F668</f>
        <v>426400.1</v>
      </c>
      <c r="G652" s="15">
        <f>G653+G659+G662+G664+G670+G678</f>
        <v>426539.4</v>
      </c>
      <c r="H652" s="85">
        <f>H653+H659+H662+H664+H670+H678+H668+H674+H676+H666+H655+H657</f>
        <v>448101.8</v>
      </c>
      <c r="I652" s="49">
        <f>I653+I659+I662+I664+I670+I678+I668+I674+I676+I666+I655+I657</f>
        <v>483774.4</v>
      </c>
    </row>
    <row r="653" spans="1:9" ht="118.8">
      <c r="A653" s="78" t="s">
        <v>407</v>
      </c>
      <c r="B653" s="5" t="s">
        <v>393</v>
      </c>
      <c r="C653" s="5" t="s">
        <v>404</v>
      </c>
      <c r="D653" s="5" t="s">
        <v>408</v>
      </c>
      <c r="E653" s="5"/>
      <c r="F653" s="17">
        <f t="shared" ref="F653:G653" si="284">F654</f>
        <v>327132</v>
      </c>
      <c r="G653" s="17">
        <f t="shared" si="284"/>
        <v>325738.40000000002</v>
      </c>
      <c r="H653" s="86">
        <f>H654</f>
        <v>345069.8</v>
      </c>
      <c r="I653" s="13">
        <f>I654</f>
        <v>375931.2</v>
      </c>
    </row>
    <row r="654" spans="1:9">
      <c r="A654" s="78" t="s">
        <v>80</v>
      </c>
      <c r="B654" s="5" t="s">
        <v>393</v>
      </c>
      <c r="C654" s="5" t="s">
        <v>404</v>
      </c>
      <c r="D654" s="5" t="s">
        <v>408</v>
      </c>
      <c r="E654" s="5" t="s">
        <v>81</v>
      </c>
      <c r="F654" s="18">
        <v>327132</v>
      </c>
      <c r="G654" s="18">
        <v>325738.40000000002</v>
      </c>
      <c r="H654" s="87">
        <v>345069.8</v>
      </c>
      <c r="I654" s="13">
        <v>375931.2</v>
      </c>
    </row>
    <row r="655" spans="1:9" ht="26.4">
      <c r="A655" s="79" t="s">
        <v>484</v>
      </c>
      <c r="B655" s="25" t="s">
        <v>393</v>
      </c>
      <c r="C655" s="25" t="s">
        <v>404</v>
      </c>
      <c r="D655" s="25" t="s">
        <v>604</v>
      </c>
      <c r="E655" s="25"/>
      <c r="F655" s="18"/>
      <c r="G655" s="18"/>
      <c r="H655" s="87">
        <f>H656</f>
        <v>0</v>
      </c>
      <c r="I655" s="13">
        <f>I656</f>
        <v>800</v>
      </c>
    </row>
    <row r="656" spans="1:9">
      <c r="A656" s="79" t="s">
        <v>80</v>
      </c>
      <c r="B656" s="25" t="s">
        <v>393</v>
      </c>
      <c r="C656" s="25" t="s">
        <v>404</v>
      </c>
      <c r="D656" s="25" t="s">
        <v>604</v>
      </c>
      <c r="E656" s="25" t="s">
        <v>81</v>
      </c>
      <c r="F656" s="18"/>
      <c r="G656" s="18"/>
      <c r="H656" s="87">
        <v>0</v>
      </c>
      <c r="I656" s="13">
        <v>800</v>
      </c>
    </row>
    <row r="657" spans="1:9" ht="30" customHeight="1">
      <c r="A657" s="79" t="s">
        <v>525</v>
      </c>
      <c r="B657" s="25" t="s">
        <v>393</v>
      </c>
      <c r="C657" s="25" t="s">
        <v>404</v>
      </c>
      <c r="D657" s="46" t="s">
        <v>625</v>
      </c>
      <c r="E657" s="25"/>
      <c r="F657" s="18"/>
      <c r="G657" s="18"/>
      <c r="H657" s="87">
        <f>G658</f>
        <v>0</v>
      </c>
      <c r="I657" s="13">
        <f>I658</f>
        <v>3859.7</v>
      </c>
    </row>
    <row r="658" spans="1:9">
      <c r="A658" s="79" t="s">
        <v>80</v>
      </c>
      <c r="B658" s="25" t="s">
        <v>393</v>
      </c>
      <c r="C658" s="25" t="s">
        <v>404</v>
      </c>
      <c r="D658" s="46" t="s">
        <v>625</v>
      </c>
      <c r="E658" s="25" t="s">
        <v>81</v>
      </c>
      <c r="F658" s="18"/>
      <c r="G658" s="18"/>
      <c r="H658" s="87">
        <v>0</v>
      </c>
      <c r="I658" s="13">
        <v>3859.7</v>
      </c>
    </row>
    <row r="659" spans="1:9" ht="26.4">
      <c r="A659" s="78" t="s">
        <v>27</v>
      </c>
      <c r="B659" s="5" t="s">
        <v>393</v>
      </c>
      <c r="C659" s="5" t="s">
        <v>404</v>
      </c>
      <c r="D659" s="5" t="s">
        <v>409</v>
      </c>
      <c r="E659" s="5"/>
      <c r="F659" s="18">
        <f t="shared" ref="F659:I659" si="285">F660+F661</f>
        <v>3869.6</v>
      </c>
      <c r="G659" s="18">
        <f t="shared" si="285"/>
        <v>3869.6</v>
      </c>
      <c r="H659" s="87">
        <f t="shared" si="285"/>
        <v>3869.6</v>
      </c>
      <c r="I659" s="13">
        <f t="shared" si="285"/>
        <v>3866.1</v>
      </c>
    </row>
    <row r="660" spans="1:9">
      <c r="A660" s="78" t="s">
        <v>80</v>
      </c>
      <c r="B660" s="5" t="s">
        <v>393</v>
      </c>
      <c r="C660" s="5" t="s">
        <v>404</v>
      </c>
      <c r="D660" s="5" t="s">
        <v>409</v>
      </c>
      <c r="E660" s="5" t="s">
        <v>81</v>
      </c>
      <c r="F660" s="18">
        <v>3813</v>
      </c>
      <c r="G660" s="18">
        <v>3813</v>
      </c>
      <c r="H660" s="87">
        <v>3813</v>
      </c>
      <c r="I660" s="13">
        <v>3809.4</v>
      </c>
    </row>
    <row r="661" spans="1:9" ht="18" customHeight="1">
      <c r="A661" s="78" t="s">
        <v>25</v>
      </c>
      <c r="B661" s="5" t="s">
        <v>393</v>
      </c>
      <c r="C661" s="5" t="s">
        <v>404</v>
      </c>
      <c r="D661" s="5" t="s">
        <v>409</v>
      </c>
      <c r="E661" s="5" t="s">
        <v>26</v>
      </c>
      <c r="F661" s="18">
        <v>56.6</v>
      </c>
      <c r="G661" s="18">
        <v>56.6</v>
      </c>
      <c r="H661" s="87">
        <v>56.6</v>
      </c>
      <c r="I661" s="13">
        <v>56.7</v>
      </c>
    </row>
    <row r="662" spans="1:9" ht="39.6">
      <c r="A662" s="78" t="s">
        <v>401</v>
      </c>
      <c r="B662" s="5" t="s">
        <v>393</v>
      </c>
      <c r="C662" s="5" t="s">
        <v>404</v>
      </c>
      <c r="D662" s="5" t="s">
        <v>410</v>
      </c>
      <c r="E662" s="5"/>
      <c r="F662" s="18">
        <f t="shared" ref="F662:I662" si="286">F663</f>
        <v>37325.5</v>
      </c>
      <c r="G662" s="18">
        <f t="shared" si="286"/>
        <v>37496.5</v>
      </c>
      <c r="H662" s="87">
        <f t="shared" si="286"/>
        <v>37325.5</v>
      </c>
      <c r="I662" s="13">
        <f t="shared" si="286"/>
        <v>38404.400000000001</v>
      </c>
    </row>
    <row r="663" spans="1:9">
      <c r="A663" s="78" t="s">
        <v>80</v>
      </c>
      <c r="B663" s="5" t="s">
        <v>393</v>
      </c>
      <c r="C663" s="5" t="s">
        <v>404</v>
      </c>
      <c r="D663" s="5" t="s">
        <v>410</v>
      </c>
      <c r="E663" s="5" t="s">
        <v>81</v>
      </c>
      <c r="F663" s="19">
        <v>37325.5</v>
      </c>
      <c r="G663" s="19">
        <v>37496.5</v>
      </c>
      <c r="H663" s="87">
        <v>37325.5</v>
      </c>
      <c r="I663" s="13">
        <v>38404.400000000001</v>
      </c>
    </row>
    <row r="664" spans="1:9" ht="39.6" hidden="1">
      <c r="A664" s="79" t="s">
        <v>501</v>
      </c>
      <c r="B664" s="25" t="s">
        <v>393</v>
      </c>
      <c r="C664" s="25" t="s">
        <v>404</v>
      </c>
      <c r="D664" s="25" t="s">
        <v>500</v>
      </c>
      <c r="E664" s="25"/>
      <c r="F664" s="32">
        <f t="shared" ref="F664:I664" si="287">F665</f>
        <v>150</v>
      </c>
      <c r="G664" s="32">
        <f t="shared" si="287"/>
        <v>150</v>
      </c>
      <c r="H664" s="72">
        <f t="shared" si="287"/>
        <v>150</v>
      </c>
      <c r="I664" s="124">
        <f t="shared" si="287"/>
        <v>150</v>
      </c>
    </row>
    <row r="665" spans="1:9" hidden="1">
      <c r="A665" s="79" t="s">
        <v>80</v>
      </c>
      <c r="B665" s="25" t="s">
        <v>393</v>
      </c>
      <c r="C665" s="25" t="s">
        <v>404</v>
      </c>
      <c r="D665" s="25" t="s">
        <v>500</v>
      </c>
      <c r="E665" s="25" t="s">
        <v>81</v>
      </c>
      <c r="F665" s="32">
        <v>150</v>
      </c>
      <c r="G665" s="32">
        <v>150</v>
      </c>
      <c r="H665" s="87">
        <v>150</v>
      </c>
      <c r="I665" s="13">
        <v>150</v>
      </c>
    </row>
    <row r="666" spans="1:9" ht="52.8" hidden="1">
      <c r="A666" s="80" t="s">
        <v>563</v>
      </c>
      <c r="B666" s="25" t="s">
        <v>393</v>
      </c>
      <c r="C666" s="25" t="s">
        <v>404</v>
      </c>
      <c r="D666" s="46" t="s">
        <v>564</v>
      </c>
      <c r="E666" s="25"/>
      <c r="F666" s="32">
        <v>0</v>
      </c>
      <c r="G666" s="32"/>
      <c r="H666" s="72">
        <f>H667</f>
        <v>938.4</v>
      </c>
      <c r="I666" s="124">
        <f>I667</f>
        <v>938.4</v>
      </c>
    </row>
    <row r="667" spans="1:9" hidden="1">
      <c r="A667" s="79" t="s">
        <v>80</v>
      </c>
      <c r="B667" s="25" t="s">
        <v>393</v>
      </c>
      <c r="C667" s="25" t="s">
        <v>404</v>
      </c>
      <c r="D667" s="46" t="s">
        <v>564</v>
      </c>
      <c r="E667" s="25">
        <v>610</v>
      </c>
      <c r="F667" s="32">
        <v>0</v>
      </c>
      <c r="G667" s="32"/>
      <c r="H667" s="87">
        <v>938.4</v>
      </c>
      <c r="I667" s="13">
        <v>938.4</v>
      </c>
    </row>
    <row r="668" spans="1:9" ht="26.4" hidden="1">
      <c r="A668" s="78" t="s">
        <v>562</v>
      </c>
      <c r="B668" s="25" t="s">
        <v>393</v>
      </c>
      <c r="C668" s="25" t="s">
        <v>404</v>
      </c>
      <c r="D668" s="46" t="s">
        <v>547</v>
      </c>
      <c r="E668" s="25"/>
      <c r="F668" s="32">
        <v>330</v>
      </c>
      <c r="G668" s="32">
        <v>364.1</v>
      </c>
      <c r="H668" s="87">
        <v>364.1</v>
      </c>
      <c r="I668" s="13">
        <v>364.1</v>
      </c>
    </row>
    <row r="669" spans="1:9" hidden="1">
      <c r="A669" s="79" t="s">
        <v>80</v>
      </c>
      <c r="B669" s="25" t="s">
        <v>393</v>
      </c>
      <c r="C669" s="25" t="s">
        <v>404</v>
      </c>
      <c r="D669" s="46" t="s">
        <v>547</v>
      </c>
      <c r="E669" s="25">
        <v>610</v>
      </c>
      <c r="F669" s="32">
        <v>330</v>
      </c>
      <c r="G669" s="32">
        <v>364.1</v>
      </c>
      <c r="H669" s="87">
        <v>364.1</v>
      </c>
      <c r="I669" s="13">
        <v>364.1</v>
      </c>
    </row>
    <row r="670" spans="1:9" ht="105.6">
      <c r="A670" s="79" t="s">
        <v>546</v>
      </c>
      <c r="B670" s="5" t="s">
        <v>393</v>
      </c>
      <c r="C670" s="5" t="s">
        <v>404</v>
      </c>
      <c r="D670" s="5" t="s">
        <v>411</v>
      </c>
      <c r="E670" s="5"/>
      <c r="F670" s="18">
        <f t="shared" ref="F670:G670" si="288">F671+F672+F673</f>
        <v>27710</v>
      </c>
      <c r="G670" s="18">
        <f t="shared" si="288"/>
        <v>27710</v>
      </c>
      <c r="H670" s="87">
        <f>H671+H672+H673</f>
        <v>28558.400000000001</v>
      </c>
      <c r="I670" s="13">
        <f>I671+I672+I673</f>
        <v>27634.5</v>
      </c>
    </row>
    <row r="671" spans="1:9" ht="26.4">
      <c r="A671" s="78" t="s">
        <v>330</v>
      </c>
      <c r="B671" s="5" t="s">
        <v>393</v>
      </c>
      <c r="C671" s="5" t="s">
        <v>404</v>
      </c>
      <c r="D671" s="5" t="s">
        <v>411</v>
      </c>
      <c r="E671" s="5" t="s">
        <v>331</v>
      </c>
      <c r="F671" s="18">
        <v>23139</v>
      </c>
      <c r="G671" s="18">
        <v>23139</v>
      </c>
      <c r="H671" s="87">
        <v>23987.4</v>
      </c>
      <c r="I671" s="13">
        <v>23923.5</v>
      </c>
    </row>
    <row r="672" spans="1:9" ht="39.6">
      <c r="A672" s="78" t="s">
        <v>23</v>
      </c>
      <c r="B672" s="5" t="s">
        <v>393</v>
      </c>
      <c r="C672" s="5" t="s">
        <v>404</v>
      </c>
      <c r="D672" s="5" t="s">
        <v>411</v>
      </c>
      <c r="E672" s="5" t="s">
        <v>24</v>
      </c>
      <c r="F672" s="18">
        <v>4556</v>
      </c>
      <c r="G672" s="18">
        <v>4566</v>
      </c>
      <c r="H672" s="87">
        <v>4556</v>
      </c>
      <c r="I672" s="13">
        <v>3696</v>
      </c>
    </row>
    <row r="673" spans="1:9" ht="15" hidden="1" customHeight="1">
      <c r="A673" s="78" t="s">
        <v>25</v>
      </c>
      <c r="B673" s="5" t="s">
        <v>393</v>
      </c>
      <c r="C673" s="5" t="s">
        <v>404</v>
      </c>
      <c r="D673" s="5" t="s">
        <v>411</v>
      </c>
      <c r="E673" s="5" t="s">
        <v>26</v>
      </c>
      <c r="F673" s="18">
        <v>15</v>
      </c>
      <c r="G673" s="18">
        <v>5</v>
      </c>
      <c r="H673" s="87">
        <v>15</v>
      </c>
      <c r="I673" s="13">
        <v>15</v>
      </c>
    </row>
    <row r="674" spans="1:9" ht="34.200000000000003" hidden="1" customHeight="1">
      <c r="A674" s="79" t="s">
        <v>484</v>
      </c>
      <c r="B674" s="25" t="s">
        <v>393</v>
      </c>
      <c r="C674" s="25" t="s">
        <v>404</v>
      </c>
      <c r="D674" s="25" t="s">
        <v>561</v>
      </c>
      <c r="E674" s="25"/>
      <c r="F674" s="18">
        <v>0</v>
      </c>
      <c r="G674" s="18"/>
      <c r="H674" s="72">
        <f>H675</f>
        <v>191.1</v>
      </c>
      <c r="I674" s="124">
        <f>I675</f>
        <v>191.1</v>
      </c>
    </row>
    <row r="675" spans="1:9" ht="39" hidden="1" customHeight="1">
      <c r="A675" s="79" t="s">
        <v>23</v>
      </c>
      <c r="B675" s="25" t="s">
        <v>393</v>
      </c>
      <c r="C675" s="25" t="s">
        <v>404</v>
      </c>
      <c r="D675" s="25" t="s">
        <v>561</v>
      </c>
      <c r="E675" s="25" t="s">
        <v>24</v>
      </c>
      <c r="F675" s="18">
        <v>0</v>
      </c>
      <c r="G675" s="18"/>
      <c r="H675" s="87">
        <v>191.1</v>
      </c>
      <c r="I675" s="13">
        <v>191.1</v>
      </c>
    </row>
    <row r="676" spans="1:9" ht="39" hidden="1" customHeight="1">
      <c r="A676" s="80" t="s">
        <v>563</v>
      </c>
      <c r="B676" s="25" t="s">
        <v>393</v>
      </c>
      <c r="C676" s="25" t="s">
        <v>404</v>
      </c>
      <c r="D676" s="46" t="s">
        <v>566</v>
      </c>
      <c r="E676" s="25"/>
      <c r="F676" s="18">
        <v>0</v>
      </c>
      <c r="G676" s="32">
        <f>G677</f>
        <v>60</v>
      </c>
      <c r="H676" s="72">
        <f t="shared" ref="H676:I676" si="289">H677</f>
        <v>60</v>
      </c>
      <c r="I676" s="124">
        <f t="shared" si="289"/>
        <v>60</v>
      </c>
    </row>
    <row r="677" spans="1:9" ht="39" hidden="1" customHeight="1">
      <c r="A677" s="79" t="s">
        <v>23</v>
      </c>
      <c r="B677" s="25" t="s">
        <v>393</v>
      </c>
      <c r="C677" s="25" t="s">
        <v>404</v>
      </c>
      <c r="D677" s="46" t="s">
        <v>566</v>
      </c>
      <c r="E677" s="25">
        <v>240</v>
      </c>
      <c r="F677" s="18">
        <v>0</v>
      </c>
      <c r="G677" s="18">
        <v>60</v>
      </c>
      <c r="H677" s="87">
        <v>60</v>
      </c>
      <c r="I677" s="13">
        <v>60</v>
      </c>
    </row>
    <row r="678" spans="1:9" ht="66" hidden="1">
      <c r="A678" s="78" t="s">
        <v>412</v>
      </c>
      <c r="B678" s="5" t="s">
        <v>393</v>
      </c>
      <c r="C678" s="5" t="s">
        <v>404</v>
      </c>
      <c r="D678" s="5" t="s">
        <v>413</v>
      </c>
      <c r="E678" s="5"/>
      <c r="F678" s="18">
        <f t="shared" ref="F678:I678" si="290">F679+F680+F681+F682</f>
        <v>29883</v>
      </c>
      <c r="G678" s="18">
        <f t="shared" si="290"/>
        <v>31574.9</v>
      </c>
      <c r="H678" s="87">
        <f t="shared" si="290"/>
        <v>31574.9</v>
      </c>
      <c r="I678" s="13">
        <f t="shared" si="290"/>
        <v>31574.9</v>
      </c>
    </row>
    <row r="679" spans="1:9" ht="26.4" hidden="1">
      <c r="A679" s="78" t="s">
        <v>330</v>
      </c>
      <c r="B679" s="5" t="s">
        <v>393</v>
      </c>
      <c r="C679" s="5" t="s">
        <v>404</v>
      </c>
      <c r="D679" s="5" t="s">
        <v>413</v>
      </c>
      <c r="E679" s="5" t="s">
        <v>331</v>
      </c>
      <c r="F679" s="18">
        <v>20839</v>
      </c>
      <c r="G679" s="18">
        <v>22530.9</v>
      </c>
      <c r="H679" s="87">
        <v>22530.9</v>
      </c>
      <c r="I679" s="13">
        <v>22530.9</v>
      </c>
    </row>
    <row r="680" spans="1:9" ht="39.6" hidden="1">
      <c r="A680" s="78" t="s">
        <v>23</v>
      </c>
      <c r="B680" s="5" t="s">
        <v>393</v>
      </c>
      <c r="C680" s="5" t="s">
        <v>404</v>
      </c>
      <c r="D680" s="5" t="s">
        <v>413</v>
      </c>
      <c r="E680" s="5" t="s">
        <v>24</v>
      </c>
      <c r="F680" s="18">
        <v>8384</v>
      </c>
      <c r="G680" s="18">
        <v>8384</v>
      </c>
      <c r="H680" s="87">
        <v>8384</v>
      </c>
      <c r="I680" s="13">
        <v>8384</v>
      </c>
    </row>
    <row r="681" spans="1:9" ht="26.4" hidden="1">
      <c r="A681" s="78" t="s">
        <v>126</v>
      </c>
      <c r="B681" s="5" t="s">
        <v>393</v>
      </c>
      <c r="C681" s="5" t="s">
        <v>404</v>
      </c>
      <c r="D681" s="5" t="s">
        <v>413</v>
      </c>
      <c r="E681" s="5" t="s">
        <v>127</v>
      </c>
      <c r="F681" s="18">
        <v>600</v>
      </c>
      <c r="G681" s="18">
        <v>600</v>
      </c>
      <c r="H681" s="87">
        <v>600</v>
      </c>
      <c r="I681" s="13">
        <v>600</v>
      </c>
    </row>
    <row r="682" spans="1:9" ht="26.4" hidden="1">
      <c r="A682" s="78" t="s">
        <v>25</v>
      </c>
      <c r="B682" s="5" t="s">
        <v>393</v>
      </c>
      <c r="C682" s="5" t="s">
        <v>404</v>
      </c>
      <c r="D682" s="5" t="s">
        <v>413</v>
      </c>
      <c r="E682" s="5" t="s">
        <v>26</v>
      </c>
      <c r="F682" s="19">
        <v>60</v>
      </c>
      <c r="G682" s="19">
        <v>60</v>
      </c>
      <c r="H682" s="89">
        <v>60</v>
      </c>
      <c r="I682" s="13">
        <v>60</v>
      </c>
    </row>
    <row r="683" spans="1:9" ht="26.4">
      <c r="A683" s="78" t="s">
        <v>414</v>
      </c>
      <c r="B683" s="5" t="s">
        <v>393</v>
      </c>
      <c r="C683" s="5" t="s">
        <v>404</v>
      </c>
      <c r="D683" s="5" t="s">
        <v>415</v>
      </c>
      <c r="E683" s="5"/>
      <c r="F683" s="15">
        <f t="shared" ref="F683:I683" si="291">F684+F686+F688</f>
        <v>2816.2</v>
      </c>
      <c r="G683" s="49">
        <f t="shared" si="291"/>
        <v>3662.1</v>
      </c>
      <c r="H683" s="85">
        <f t="shared" si="291"/>
        <v>6220.2</v>
      </c>
      <c r="I683" s="49">
        <f t="shared" si="291"/>
        <v>5580.2</v>
      </c>
    </row>
    <row r="684" spans="1:9" ht="52.8" hidden="1">
      <c r="A684" s="79" t="s">
        <v>502</v>
      </c>
      <c r="B684" s="25" t="s">
        <v>393</v>
      </c>
      <c r="C684" s="25" t="s">
        <v>404</v>
      </c>
      <c r="D684" s="25" t="s">
        <v>503</v>
      </c>
      <c r="E684" s="25"/>
      <c r="F684" s="15">
        <f t="shared" ref="F684:I684" si="292">F685</f>
        <v>916.2</v>
      </c>
      <c r="G684" s="49">
        <f t="shared" si="292"/>
        <v>1762.1</v>
      </c>
      <c r="H684" s="85">
        <f t="shared" si="292"/>
        <v>4320.2</v>
      </c>
      <c r="I684" s="49">
        <f t="shared" si="292"/>
        <v>4320.2</v>
      </c>
    </row>
    <row r="685" spans="1:9" hidden="1">
      <c r="A685" s="79" t="s">
        <v>80</v>
      </c>
      <c r="B685" s="25" t="s">
        <v>393</v>
      </c>
      <c r="C685" s="25" t="s">
        <v>404</v>
      </c>
      <c r="D685" s="25" t="s">
        <v>503</v>
      </c>
      <c r="E685" s="25" t="s">
        <v>81</v>
      </c>
      <c r="F685" s="15">
        <v>916.2</v>
      </c>
      <c r="G685" s="49">
        <v>1762.1</v>
      </c>
      <c r="H685" s="85">
        <v>4320.2</v>
      </c>
      <c r="I685" s="49">
        <v>4320.2</v>
      </c>
    </row>
    <row r="686" spans="1:9" ht="52.8">
      <c r="A686" s="78" t="s">
        <v>416</v>
      </c>
      <c r="B686" s="5" t="s">
        <v>393</v>
      </c>
      <c r="C686" s="5" t="s">
        <v>404</v>
      </c>
      <c r="D686" s="5" t="s">
        <v>417</v>
      </c>
      <c r="E686" s="5"/>
      <c r="F686" s="17">
        <f t="shared" ref="F686:I686" si="293">F687</f>
        <v>1824</v>
      </c>
      <c r="G686" s="17">
        <f t="shared" si="293"/>
        <v>1824</v>
      </c>
      <c r="H686" s="86">
        <f t="shared" si="293"/>
        <v>1824</v>
      </c>
      <c r="I686" s="13">
        <f t="shared" si="293"/>
        <v>1184</v>
      </c>
    </row>
    <row r="687" spans="1:9">
      <c r="A687" s="78" t="s">
        <v>80</v>
      </c>
      <c r="B687" s="5" t="s">
        <v>393</v>
      </c>
      <c r="C687" s="5" t="s">
        <v>404</v>
      </c>
      <c r="D687" s="5" t="s">
        <v>417</v>
      </c>
      <c r="E687" s="5" t="s">
        <v>81</v>
      </c>
      <c r="F687" s="18">
        <v>1824</v>
      </c>
      <c r="G687" s="18">
        <v>1824</v>
      </c>
      <c r="H687" s="87">
        <v>1824</v>
      </c>
      <c r="I687" s="13">
        <v>1184</v>
      </c>
    </row>
    <row r="688" spans="1:9" ht="26.4" hidden="1">
      <c r="A688" s="78" t="s">
        <v>418</v>
      </c>
      <c r="B688" s="5" t="s">
        <v>393</v>
      </c>
      <c r="C688" s="5" t="s">
        <v>404</v>
      </c>
      <c r="D688" s="5" t="s">
        <v>419</v>
      </c>
      <c r="E688" s="5"/>
      <c r="F688" s="18">
        <f t="shared" ref="F688:I688" si="294">F689</f>
        <v>76</v>
      </c>
      <c r="G688" s="18">
        <f t="shared" si="294"/>
        <v>76</v>
      </c>
      <c r="H688" s="87">
        <f t="shared" si="294"/>
        <v>76</v>
      </c>
      <c r="I688" s="13">
        <f t="shared" si="294"/>
        <v>76</v>
      </c>
    </row>
    <row r="689" spans="1:9" ht="21.6" hidden="1" customHeight="1">
      <c r="A689" s="78" t="s">
        <v>80</v>
      </c>
      <c r="B689" s="5" t="s">
        <v>393</v>
      </c>
      <c r="C689" s="5" t="s">
        <v>404</v>
      </c>
      <c r="D689" s="5" t="s">
        <v>419</v>
      </c>
      <c r="E689" s="5" t="s">
        <v>81</v>
      </c>
      <c r="F689" s="19">
        <v>76</v>
      </c>
      <c r="G689" s="19">
        <v>76</v>
      </c>
      <c r="H689" s="89">
        <v>76</v>
      </c>
      <c r="I689" s="13">
        <v>76</v>
      </c>
    </row>
    <row r="690" spans="1:9">
      <c r="A690" s="81" t="s">
        <v>505</v>
      </c>
      <c r="B690" s="5" t="s">
        <v>393</v>
      </c>
      <c r="C690" s="5" t="s">
        <v>276</v>
      </c>
      <c r="D690" s="5"/>
      <c r="E690" s="5"/>
      <c r="F690" s="15">
        <f t="shared" ref="F690:G691" si="295">F691</f>
        <v>76622.100000000006</v>
      </c>
      <c r="G690" s="15">
        <f t="shared" si="295"/>
        <v>76451.100000000006</v>
      </c>
      <c r="H690" s="87">
        <f>H691</f>
        <v>79814.400000000009</v>
      </c>
      <c r="I690" s="126">
        <f>I691</f>
        <v>77625.099999999991</v>
      </c>
    </row>
    <row r="691" spans="1:9" ht="26.4">
      <c r="A691" s="78" t="s">
        <v>277</v>
      </c>
      <c r="B691" s="5" t="s">
        <v>393</v>
      </c>
      <c r="C691" s="5" t="s">
        <v>276</v>
      </c>
      <c r="D691" s="5" t="s">
        <v>278</v>
      </c>
      <c r="E691" s="5"/>
      <c r="F691" s="15">
        <f t="shared" si="295"/>
        <v>76622.100000000006</v>
      </c>
      <c r="G691" s="15">
        <f t="shared" si="295"/>
        <v>76451.100000000006</v>
      </c>
      <c r="H691" s="87">
        <f>H692</f>
        <v>79814.400000000009</v>
      </c>
      <c r="I691" s="13">
        <f>I692</f>
        <v>77625.099999999991</v>
      </c>
    </row>
    <row r="692" spans="1:9" ht="26.4">
      <c r="A692" s="78" t="s">
        <v>279</v>
      </c>
      <c r="B692" s="5" t="s">
        <v>393</v>
      </c>
      <c r="C692" s="5" t="s">
        <v>276</v>
      </c>
      <c r="D692" s="5" t="s">
        <v>280</v>
      </c>
      <c r="E692" s="5"/>
      <c r="F692" s="15">
        <f t="shared" ref="F692:G692" si="296">F698+F701</f>
        <v>76622.100000000006</v>
      </c>
      <c r="G692" s="15">
        <f t="shared" si="296"/>
        <v>76451.100000000006</v>
      </c>
      <c r="H692" s="87">
        <f>H693+H695+H698+H701+H704+H707+H709</f>
        <v>79814.400000000009</v>
      </c>
      <c r="I692" s="13">
        <f>I693+I695+I698+I701+I704+I707+I709</f>
        <v>77625.099999999991</v>
      </c>
    </row>
    <row r="693" spans="1:9" ht="26.4">
      <c r="A693" s="79" t="s">
        <v>484</v>
      </c>
      <c r="B693" s="25" t="s">
        <v>393</v>
      </c>
      <c r="C693" s="25" t="s">
        <v>276</v>
      </c>
      <c r="D693" s="25" t="s">
        <v>605</v>
      </c>
      <c r="E693" s="25"/>
      <c r="F693" s="15"/>
      <c r="G693" s="15"/>
      <c r="H693" s="87">
        <f t="shared" ref="H693:H694" si="297">G694</f>
        <v>0</v>
      </c>
      <c r="I693" s="49">
        <f>I694</f>
        <v>100</v>
      </c>
    </row>
    <row r="694" spans="1:9">
      <c r="A694" s="79" t="s">
        <v>265</v>
      </c>
      <c r="B694" s="25" t="s">
        <v>393</v>
      </c>
      <c r="C694" s="25" t="s">
        <v>276</v>
      </c>
      <c r="D694" s="25" t="s">
        <v>605</v>
      </c>
      <c r="E694" s="25" t="s">
        <v>266</v>
      </c>
      <c r="F694" s="15"/>
      <c r="G694" s="15"/>
      <c r="H694" s="87">
        <f t="shared" si="297"/>
        <v>0</v>
      </c>
      <c r="I694" s="49">
        <v>100</v>
      </c>
    </row>
    <row r="695" spans="1:9" ht="27" customHeight="1">
      <c r="A695" s="79" t="s">
        <v>525</v>
      </c>
      <c r="B695" s="25" t="s">
        <v>393</v>
      </c>
      <c r="C695" s="25" t="s">
        <v>276</v>
      </c>
      <c r="D695" s="25" t="s">
        <v>626</v>
      </c>
      <c r="E695" s="25"/>
      <c r="F695" s="15"/>
      <c r="G695" s="15"/>
      <c r="H695" s="85">
        <f>H696+H697</f>
        <v>0</v>
      </c>
      <c r="I695" s="49">
        <f>I696+I697</f>
        <v>169.8</v>
      </c>
    </row>
    <row r="696" spans="1:9">
      <c r="A696" s="79" t="s">
        <v>80</v>
      </c>
      <c r="B696" s="25" t="s">
        <v>393</v>
      </c>
      <c r="C696" s="25" t="s">
        <v>276</v>
      </c>
      <c r="D696" s="25" t="s">
        <v>626</v>
      </c>
      <c r="E696" s="25" t="s">
        <v>81</v>
      </c>
      <c r="F696" s="15"/>
      <c r="G696" s="15"/>
      <c r="H696" s="85">
        <v>0</v>
      </c>
      <c r="I696" s="49">
        <v>152.4</v>
      </c>
    </row>
    <row r="697" spans="1:9">
      <c r="A697" s="79" t="s">
        <v>265</v>
      </c>
      <c r="B697" s="25" t="s">
        <v>393</v>
      </c>
      <c r="C697" s="25" t="s">
        <v>276</v>
      </c>
      <c r="D697" s="25" t="s">
        <v>626</v>
      </c>
      <c r="E697" s="25" t="s">
        <v>266</v>
      </c>
      <c r="F697" s="15"/>
      <c r="G697" s="15"/>
      <c r="H697" s="85">
        <v>0</v>
      </c>
      <c r="I697" s="49">
        <v>17.399999999999999</v>
      </c>
    </row>
    <row r="698" spans="1:9" ht="26.4">
      <c r="A698" s="78" t="s">
        <v>27</v>
      </c>
      <c r="B698" s="5" t="s">
        <v>393</v>
      </c>
      <c r="C698" s="5" t="s">
        <v>276</v>
      </c>
      <c r="D698" s="5" t="s">
        <v>420</v>
      </c>
      <c r="E698" s="5"/>
      <c r="F698" s="15">
        <f t="shared" ref="F698:I698" si="298">F699+F700</f>
        <v>386.3</v>
      </c>
      <c r="G698" s="15">
        <f t="shared" si="298"/>
        <v>386.3</v>
      </c>
      <c r="H698" s="85">
        <f t="shared" si="298"/>
        <v>386.3</v>
      </c>
      <c r="I698" s="49">
        <f t="shared" si="298"/>
        <v>371.1</v>
      </c>
    </row>
    <row r="699" spans="1:9" ht="18" customHeight="1">
      <c r="A699" s="78" t="s">
        <v>80</v>
      </c>
      <c r="B699" s="5" t="s">
        <v>393</v>
      </c>
      <c r="C699" s="5" t="s">
        <v>276</v>
      </c>
      <c r="D699" s="5" t="s">
        <v>420</v>
      </c>
      <c r="E699" s="5" t="s">
        <v>81</v>
      </c>
      <c r="F699" s="15">
        <v>61.8</v>
      </c>
      <c r="G699" s="15">
        <v>61.8</v>
      </c>
      <c r="H699" s="85">
        <v>61.8</v>
      </c>
      <c r="I699" s="49">
        <v>70.099999999999994</v>
      </c>
    </row>
    <row r="700" spans="1:9">
      <c r="A700" s="78" t="s">
        <v>265</v>
      </c>
      <c r="B700" s="5" t="s">
        <v>393</v>
      </c>
      <c r="C700" s="5" t="s">
        <v>276</v>
      </c>
      <c r="D700" s="5" t="s">
        <v>420</v>
      </c>
      <c r="E700" s="5" t="s">
        <v>266</v>
      </c>
      <c r="F700" s="15">
        <v>324.5</v>
      </c>
      <c r="G700" s="15">
        <v>324.5</v>
      </c>
      <c r="H700" s="85">
        <v>324.5</v>
      </c>
      <c r="I700" s="49">
        <v>301</v>
      </c>
    </row>
    <row r="701" spans="1:9" ht="79.2">
      <c r="A701" s="78" t="s">
        <v>281</v>
      </c>
      <c r="B701" s="5" t="s">
        <v>393</v>
      </c>
      <c r="C701" s="5" t="s">
        <v>276</v>
      </c>
      <c r="D701" s="5" t="s">
        <v>282</v>
      </c>
      <c r="E701" s="5"/>
      <c r="F701" s="15">
        <f t="shared" ref="F701:I701" si="299">F702+F703</f>
        <v>76235.8</v>
      </c>
      <c r="G701" s="15">
        <f t="shared" si="299"/>
        <v>76064.800000000003</v>
      </c>
      <c r="H701" s="85">
        <f t="shared" si="299"/>
        <v>76144.600000000006</v>
      </c>
      <c r="I701" s="49">
        <f t="shared" si="299"/>
        <v>73693.7</v>
      </c>
    </row>
    <row r="702" spans="1:9">
      <c r="A702" s="78" t="s">
        <v>80</v>
      </c>
      <c r="B702" s="5" t="s">
        <v>393</v>
      </c>
      <c r="C702" s="5" t="s">
        <v>276</v>
      </c>
      <c r="D702" s="5" t="s">
        <v>282</v>
      </c>
      <c r="E702" s="5" t="s">
        <v>81</v>
      </c>
      <c r="F702" s="15">
        <v>36642</v>
      </c>
      <c r="G702" s="15">
        <v>36642</v>
      </c>
      <c r="H702" s="85">
        <v>36394</v>
      </c>
      <c r="I702" s="49">
        <v>33296.1</v>
      </c>
    </row>
    <row r="703" spans="1:9">
      <c r="A703" s="78" t="s">
        <v>265</v>
      </c>
      <c r="B703" s="5" t="s">
        <v>393</v>
      </c>
      <c r="C703" s="5" t="s">
        <v>276</v>
      </c>
      <c r="D703" s="5" t="s">
        <v>282</v>
      </c>
      <c r="E703" s="5" t="s">
        <v>266</v>
      </c>
      <c r="F703" s="45">
        <v>39593.800000000003</v>
      </c>
      <c r="G703" s="45">
        <v>39422.800000000003</v>
      </c>
      <c r="H703" s="110">
        <v>39750.6</v>
      </c>
      <c r="I703" s="49">
        <v>40397.599999999999</v>
      </c>
    </row>
    <row r="704" spans="1:9" ht="41.4" hidden="1" customHeight="1">
      <c r="A704" s="79" t="s">
        <v>591</v>
      </c>
      <c r="B704" s="21" t="s">
        <v>393</v>
      </c>
      <c r="C704" s="21" t="s">
        <v>276</v>
      </c>
      <c r="D704" s="21" t="s">
        <v>567</v>
      </c>
      <c r="E704" s="21"/>
      <c r="F704" s="45"/>
      <c r="G704" s="45"/>
      <c r="H704" s="85">
        <f>H705+H706</f>
        <v>214.7</v>
      </c>
      <c r="I704" s="49">
        <f>I705+I706</f>
        <v>214.7</v>
      </c>
    </row>
    <row r="705" spans="1:9" hidden="1">
      <c r="A705" s="79" t="s">
        <v>80</v>
      </c>
      <c r="B705" s="21" t="s">
        <v>393</v>
      </c>
      <c r="C705" s="21" t="s">
        <v>276</v>
      </c>
      <c r="D705" s="21" t="s">
        <v>567</v>
      </c>
      <c r="E705" s="21" t="s">
        <v>81</v>
      </c>
      <c r="F705" s="45"/>
      <c r="G705" s="45"/>
      <c r="H705" s="111">
        <v>17.7</v>
      </c>
      <c r="I705" s="49">
        <v>17.7</v>
      </c>
    </row>
    <row r="706" spans="1:9" hidden="1">
      <c r="A706" s="79" t="s">
        <v>265</v>
      </c>
      <c r="B706" s="21" t="s">
        <v>393</v>
      </c>
      <c r="C706" s="21" t="s">
        <v>276</v>
      </c>
      <c r="D706" s="21" t="s">
        <v>567</v>
      </c>
      <c r="E706" s="21" t="s">
        <v>266</v>
      </c>
      <c r="F706" s="45"/>
      <c r="G706" s="45"/>
      <c r="H706" s="111">
        <v>197</v>
      </c>
      <c r="I706" s="49">
        <v>197</v>
      </c>
    </row>
    <row r="707" spans="1:9" ht="39.6">
      <c r="A707" s="79" t="s">
        <v>602</v>
      </c>
      <c r="B707" s="25" t="s">
        <v>393</v>
      </c>
      <c r="C707" s="25" t="s">
        <v>276</v>
      </c>
      <c r="D707" s="25" t="s">
        <v>603</v>
      </c>
      <c r="E707" s="25"/>
      <c r="F707" s="45"/>
      <c r="G707" s="45"/>
      <c r="H707" s="85">
        <f>H708</f>
        <v>0</v>
      </c>
      <c r="I707" s="49">
        <f>I708</f>
        <v>509.1</v>
      </c>
    </row>
    <row r="708" spans="1:9">
      <c r="A708" s="79" t="s">
        <v>265</v>
      </c>
      <c r="B708" s="25" t="s">
        <v>393</v>
      </c>
      <c r="C708" s="25" t="s">
        <v>276</v>
      </c>
      <c r="D708" s="25" t="s">
        <v>603</v>
      </c>
      <c r="E708" s="25" t="s">
        <v>266</v>
      </c>
      <c r="F708" s="45"/>
      <c r="G708" s="45"/>
      <c r="H708" s="85">
        <v>0</v>
      </c>
      <c r="I708" s="49">
        <v>509.1</v>
      </c>
    </row>
    <row r="709" spans="1:9" ht="39.6">
      <c r="A709" s="79" t="s">
        <v>592</v>
      </c>
      <c r="B709" s="21" t="s">
        <v>393</v>
      </c>
      <c r="C709" s="21" t="s">
        <v>276</v>
      </c>
      <c r="D709" s="21" t="s">
        <v>593</v>
      </c>
      <c r="E709" s="21"/>
      <c r="F709" s="45"/>
      <c r="G709" s="45"/>
      <c r="H709" s="85">
        <f t="shared" ref="H709:I709" si="300">H710</f>
        <v>3068.8</v>
      </c>
      <c r="I709" s="49">
        <f t="shared" si="300"/>
        <v>2566.6999999999998</v>
      </c>
    </row>
    <row r="710" spans="1:9">
      <c r="A710" s="79" t="s">
        <v>265</v>
      </c>
      <c r="B710" s="21" t="s">
        <v>393</v>
      </c>
      <c r="C710" s="21" t="s">
        <v>276</v>
      </c>
      <c r="D710" s="21" t="s">
        <v>593</v>
      </c>
      <c r="E710" s="21" t="s">
        <v>266</v>
      </c>
      <c r="F710" s="45"/>
      <c r="G710" s="45"/>
      <c r="H710" s="110">
        <v>3068.8</v>
      </c>
      <c r="I710" s="49">
        <v>2566.6999999999998</v>
      </c>
    </row>
    <row r="711" spans="1:9" ht="26.4">
      <c r="A711" s="79" t="s">
        <v>542</v>
      </c>
      <c r="B711" s="25" t="s">
        <v>393</v>
      </c>
      <c r="C711" s="25" t="s">
        <v>533</v>
      </c>
      <c r="D711" s="5"/>
      <c r="E711" s="5"/>
      <c r="F711" s="15">
        <f>F712</f>
        <v>741</v>
      </c>
      <c r="G711" s="15">
        <f t="shared" ref="G711" ca="1" si="301">G712+G717+G722</f>
        <v>0</v>
      </c>
      <c r="H711" s="85">
        <f>H712</f>
        <v>741</v>
      </c>
      <c r="I711" s="49">
        <f>I712</f>
        <v>894.90000000000009</v>
      </c>
    </row>
    <row r="712" spans="1:9" ht="26.4">
      <c r="A712" s="79" t="s">
        <v>277</v>
      </c>
      <c r="B712" s="25" t="s">
        <v>393</v>
      </c>
      <c r="C712" s="25" t="s">
        <v>533</v>
      </c>
      <c r="D712" s="25" t="s">
        <v>278</v>
      </c>
      <c r="E712" s="25"/>
      <c r="F712" s="15">
        <f>F713+F717+F722</f>
        <v>741</v>
      </c>
      <c r="G712" s="15">
        <f t="shared" ref="G712" si="302">G713+G717</f>
        <v>0</v>
      </c>
      <c r="H712" s="85">
        <f>H713+H717+H722</f>
        <v>741</v>
      </c>
      <c r="I712" s="49">
        <f>I713+I717+I722</f>
        <v>894.90000000000009</v>
      </c>
    </row>
    <row r="713" spans="1:9" ht="26.4">
      <c r="A713" s="79" t="s">
        <v>396</v>
      </c>
      <c r="B713" s="25" t="s">
        <v>393</v>
      </c>
      <c r="C713" s="25" t="s">
        <v>533</v>
      </c>
      <c r="D713" s="25" t="s">
        <v>397</v>
      </c>
      <c r="E713" s="25"/>
      <c r="F713" s="15">
        <f t="shared" ref="F713:I713" si="303">F714</f>
        <v>292.59999999999997</v>
      </c>
      <c r="G713" s="15">
        <f t="shared" si="303"/>
        <v>0</v>
      </c>
      <c r="H713" s="85">
        <f t="shared" si="303"/>
        <v>292.59999999999997</v>
      </c>
      <c r="I713" s="49">
        <f t="shared" si="303"/>
        <v>416.1</v>
      </c>
    </row>
    <row r="714" spans="1:9" ht="39.6">
      <c r="A714" s="79" t="s">
        <v>534</v>
      </c>
      <c r="B714" s="25" t="s">
        <v>393</v>
      </c>
      <c r="C714" s="25" t="s">
        <v>533</v>
      </c>
      <c r="D714" s="25" t="s">
        <v>535</v>
      </c>
      <c r="E714" s="25"/>
      <c r="F714" s="15">
        <f t="shared" ref="F714:I714" si="304">F715+F716</f>
        <v>292.59999999999997</v>
      </c>
      <c r="G714" s="15">
        <f t="shared" si="304"/>
        <v>0</v>
      </c>
      <c r="H714" s="85">
        <f t="shared" si="304"/>
        <v>292.59999999999997</v>
      </c>
      <c r="I714" s="49">
        <f t="shared" si="304"/>
        <v>416.1</v>
      </c>
    </row>
    <row r="715" spans="1:9">
      <c r="A715" s="79" t="s">
        <v>80</v>
      </c>
      <c r="B715" s="25" t="s">
        <v>393</v>
      </c>
      <c r="C715" s="25" t="s">
        <v>533</v>
      </c>
      <c r="D715" s="25" t="s">
        <v>535</v>
      </c>
      <c r="E715" s="25" t="s">
        <v>81</v>
      </c>
      <c r="F715" s="44">
        <v>286.89999999999998</v>
      </c>
      <c r="G715" s="44"/>
      <c r="H715" s="94">
        <v>286.89999999999998</v>
      </c>
      <c r="I715" s="49">
        <v>408.5</v>
      </c>
    </row>
    <row r="716" spans="1:9">
      <c r="A716" s="79" t="s">
        <v>265</v>
      </c>
      <c r="B716" s="25" t="s">
        <v>393</v>
      </c>
      <c r="C716" s="25" t="s">
        <v>533</v>
      </c>
      <c r="D716" s="25" t="s">
        <v>535</v>
      </c>
      <c r="E716" s="25" t="s">
        <v>266</v>
      </c>
      <c r="F716" s="44">
        <v>5.7</v>
      </c>
      <c r="G716" s="44"/>
      <c r="H716" s="94">
        <v>5.7</v>
      </c>
      <c r="I716" s="49">
        <v>7.6</v>
      </c>
    </row>
    <row r="717" spans="1:9" ht="26.4">
      <c r="A717" s="79" t="s">
        <v>405</v>
      </c>
      <c r="B717" s="25" t="s">
        <v>393</v>
      </c>
      <c r="C717" s="25" t="s">
        <v>533</v>
      </c>
      <c r="D717" s="25" t="s">
        <v>406</v>
      </c>
      <c r="E717" s="25"/>
      <c r="F717" s="15">
        <f t="shared" ref="F717:I717" si="305">F718+F720</f>
        <v>357.2</v>
      </c>
      <c r="G717" s="15">
        <f t="shared" si="305"/>
        <v>0</v>
      </c>
      <c r="H717" s="85">
        <f t="shared" si="305"/>
        <v>357.2</v>
      </c>
      <c r="I717" s="49">
        <f t="shared" si="305"/>
        <v>387.6</v>
      </c>
    </row>
    <row r="718" spans="1:9" ht="39.6">
      <c r="A718" s="79" t="s">
        <v>536</v>
      </c>
      <c r="B718" s="25" t="s">
        <v>393</v>
      </c>
      <c r="C718" s="25" t="s">
        <v>533</v>
      </c>
      <c r="D718" s="25" t="s">
        <v>537</v>
      </c>
      <c r="E718" s="25"/>
      <c r="F718" s="15">
        <f t="shared" ref="F718:I718" si="306">F719</f>
        <v>332.5</v>
      </c>
      <c r="G718" s="15">
        <f t="shared" si="306"/>
        <v>0</v>
      </c>
      <c r="H718" s="85">
        <f t="shared" si="306"/>
        <v>332.5</v>
      </c>
      <c r="I718" s="49">
        <f t="shared" si="306"/>
        <v>359.1</v>
      </c>
    </row>
    <row r="719" spans="1:9">
      <c r="A719" s="79" t="s">
        <v>80</v>
      </c>
      <c r="B719" s="25" t="s">
        <v>393</v>
      </c>
      <c r="C719" s="25" t="s">
        <v>533</v>
      </c>
      <c r="D719" s="25" t="s">
        <v>537</v>
      </c>
      <c r="E719" s="25" t="s">
        <v>81</v>
      </c>
      <c r="F719" s="44">
        <v>332.5</v>
      </c>
      <c r="G719" s="44"/>
      <c r="H719" s="94">
        <v>332.5</v>
      </c>
      <c r="I719" s="49">
        <v>359.1</v>
      </c>
    </row>
    <row r="720" spans="1:9" ht="52.8">
      <c r="A720" s="79" t="s">
        <v>538</v>
      </c>
      <c r="B720" s="25" t="s">
        <v>393</v>
      </c>
      <c r="C720" s="25" t="s">
        <v>533</v>
      </c>
      <c r="D720" s="25" t="s">
        <v>539</v>
      </c>
      <c r="E720" s="25"/>
      <c r="F720" s="15">
        <f t="shared" ref="F720:I720" si="307">F721</f>
        <v>24.7</v>
      </c>
      <c r="G720" s="15">
        <f t="shared" si="307"/>
        <v>0</v>
      </c>
      <c r="H720" s="85">
        <f t="shared" si="307"/>
        <v>24.7</v>
      </c>
      <c r="I720" s="49">
        <f t="shared" si="307"/>
        <v>28.5</v>
      </c>
    </row>
    <row r="721" spans="1:9" ht="39.6">
      <c r="A721" s="79" t="s">
        <v>23</v>
      </c>
      <c r="B721" s="25" t="s">
        <v>393</v>
      </c>
      <c r="C721" s="25" t="s">
        <v>533</v>
      </c>
      <c r="D721" s="25" t="s">
        <v>539</v>
      </c>
      <c r="E721" s="25" t="s">
        <v>24</v>
      </c>
      <c r="F721" s="44">
        <v>24.7</v>
      </c>
      <c r="G721" s="44"/>
      <c r="H721" s="94">
        <v>24.7</v>
      </c>
      <c r="I721" s="49">
        <v>28.5</v>
      </c>
    </row>
    <row r="722" spans="1:9" ht="26.4" hidden="1">
      <c r="A722" s="79" t="s">
        <v>279</v>
      </c>
      <c r="B722" s="25" t="s">
        <v>393</v>
      </c>
      <c r="C722" s="25" t="s">
        <v>533</v>
      </c>
      <c r="D722" s="25" t="s">
        <v>280</v>
      </c>
      <c r="E722" s="25"/>
      <c r="F722" s="18">
        <f t="shared" ref="F722:I722" si="308">F723</f>
        <v>91.199999999999989</v>
      </c>
      <c r="G722" s="18">
        <f t="shared" ca="1" si="308"/>
        <v>0</v>
      </c>
      <c r="H722" s="87">
        <f t="shared" si="308"/>
        <v>91.199999999999989</v>
      </c>
      <c r="I722" s="13">
        <f t="shared" si="308"/>
        <v>91.199999999999989</v>
      </c>
    </row>
    <row r="723" spans="1:9" ht="39.6" hidden="1">
      <c r="A723" s="79" t="s">
        <v>540</v>
      </c>
      <c r="B723" s="25" t="s">
        <v>393</v>
      </c>
      <c r="C723" s="25" t="s">
        <v>533</v>
      </c>
      <c r="D723" s="25" t="s">
        <v>541</v>
      </c>
      <c r="E723" s="25"/>
      <c r="F723" s="18">
        <f>F724+F725</f>
        <v>91.199999999999989</v>
      </c>
      <c r="G723" s="18">
        <f t="shared" ref="G723" ca="1" si="309">G724+G723</f>
        <v>0</v>
      </c>
      <c r="H723" s="87">
        <f>H724+H725</f>
        <v>91.199999999999989</v>
      </c>
      <c r="I723" s="13">
        <f>I724+I725</f>
        <v>91.199999999999989</v>
      </c>
    </row>
    <row r="724" spans="1:9" hidden="1">
      <c r="A724" s="79" t="s">
        <v>80</v>
      </c>
      <c r="B724" s="25" t="s">
        <v>393</v>
      </c>
      <c r="C724" s="25" t="s">
        <v>533</v>
      </c>
      <c r="D724" s="25" t="s">
        <v>541</v>
      </c>
      <c r="E724" s="25" t="s">
        <v>81</v>
      </c>
      <c r="F724" s="44">
        <v>41.8</v>
      </c>
      <c r="G724" s="44"/>
      <c r="H724" s="94">
        <v>41.8</v>
      </c>
      <c r="I724" s="49">
        <v>41.8</v>
      </c>
    </row>
    <row r="725" spans="1:9" hidden="1">
      <c r="A725" s="79" t="s">
        <v>265</v>
      </c>
      <c r="B725" s="25" t="s">
        <v>393</v>
      </c>
      <c r="C725" s="25" t="s">
        <v>533</v>
      </c>
      <c r="D725" s="25" t="s">
        <v>541</v>
      </c>
      <c r="E725" s="25" t="s">
        <v>266</v>
      </c>
      <c r="F725" s="44">
        <v>49.4</v>
      </c>
      <c r="G725" s="44"/>
      <c r="H725" s="94">
        <v>49.4</v>
      </c>
      <c r="I725" s="49">
        <v>49.4</v>
      </c>
    </row>
    <row r="726" spans="1:9">
      <c r="A726" s="78" t="s">
        <v>284</v>
      </c>
      <c r="B726" s="5" t="s">
        <v>393</v>
      </c>
      <c r="C726" s="5" t="s">
        <v>285</v>
      </c>
      <c r="D726" s="5"/>
      <c r="E726" s="5"/>
      <c r="F726" s="17">
        <f t="shared" ref="F726:I727" si="310">F727</f>
        <v>4197.3999999999996</v>
      </c>
      <c r="G726" s="17">
        <f t="shared" si="310"/>
        <v>4197.3999999999996</v>
      </c>
      <c r="H726" s="86">
        <f t="shared" si="310"/>
        <v>17137.199999999997</v>
      </c>
      <c r="I726" s="13">
        <f t="shared" si="310"/>
        <v>17152.899999999998</v>
      </c>
    </row>
    <row r="727" spans="1:9" ht="26.4">
      <c r="A727" s="78" t="s">
        <v>277</v>
      </c>
      <c r="B727" s="5" t="s">
        <v>393</v>
      </c>
      <c r="C727" s="5" t="s">
        <v>285</v>
      </c>
      <c r="D727" s="5" t="s">
        <v>278</v>
      </c>
      <c r="E727" s="5"/>
      <c r="F727" s="18">
        <f t="shared" si="310"/>
        <v>4197.3999999999996</v>
      </c>
      <c r="G727" s="18">
        <f t="shared" si="310"/>
        <v>4197.3999999999996</v>
      </c>
      <c r="H727" s="87">
        <f t="shared" si="310"/>
        <v>17137.199999999997</v>
      </c>
      <c r="I727" s="13">
        <f t="shared" si="310"/>
        <v>17152.899999999998</v>
      </c>
    </row>
    <row r="728" spans="1:9" ht="26.4">
      <c r="A728" s="78" t="s">
        <v>286</v>
      </c>
      <c r="B728" s="5" t="s">
        <v>393</v>
      </c>
      <c r="C728" s="5" t="s">
        <v>285</v>
      </c>
      <c r="D728" s="5" t="s">
        <v>287</v>
      </c>
      <c r="E728" s="5"/>
      <c r="F728" s="18">
        <f>F733+F735+F737+F741+F747</f>
        <v>4197.3999999999996</v>
      </c>
      <c r="G728" s="18">
        <f t="shared" ref="G728" si="311">G733+G735+G741+G747</f>
        <v>4197.3999999999996</v>
      </c>
      <c r="H728" s="87">
        <f>H733+H735+H737+H741+H747+H739+H744+H729+H750+H754+H752+H731</f>
        <v>17137.199999999997</v>
      </c>
      <c r="I728" s="13">
        <f>I733+I735+I737+I741+I747+I739+I744+I729+I750+I754+I752+I731</f>
        <v>17152.899999999998</v>
      </c>
    </row>
    <row r="729" spans="1:9" ht="39.6" hidden="1">
      <c r="A729" s="79" t="s">
        <v>531</v>
      </c>
      <c r="B729" s="21" t="s">
        <v>393</v>
      </c>
      <c r="C729" s="21" t="s">
        <v>285</v>
      </c>
      <c r="D729" s="21" t="s">
        <v>560</v>
      </c>
      <c r="E729" s="21"/>
      <c r="F729" s="18">
        <v>0</v>
      </c>
      <c r="G729" s="18"/>
      <c r="H729" s="87">
        <f t="shared" ref="F729:I733" si="312">H730</f>
        <v>2280</v>
      </c>
      <c r="I729" s="13">
        <f t="shared" si="312"/>
        <v>2280</v>
      </c>
    </row>
    <row r="730" spans="1:9" hidden="1">
      <c r="A730" s="79" t="s">
        <v>265</v>
      </c>
      <c r="B730" s="21" t="s">
        <v>393</v>
      </c>
      <c r="C730" s="21" t="s">
        <v>285</v>
      </c>
      <c r="D730" s="21" t="s">
        <v>560</v>
      </c>
      <c r="E730" s="21" t="s">
        <v>266</v>
      </c>
      <c r="F730" s="18">
        <v>0</v>
      </c>
      <c r="G730" s="18"/>
      <c r="H730" s="87">
        <v>2280</v>
      </c>
      <c r="I730" s="13">
        <v>2280</v>
      </c>
    </row>
    <row r="731" spans="1:9" ht="32.4" customHeight="1">
      <c r="A731" s="79" t="s">
        <v>525</v>
      </c>
      <c r="B731" s="25" t="s">
        <v>393</v>
      </c>
      <c r="C731" s="25" t="s">
        <v>285</v>
      </c>
      <c r="D731" s="25" t="s">
        <v>627</v>
      </c>
      <c r="E731" s="25"/>
      <c r="F731" s="18"/>
      <c r="G731" s="18"/>
      <c r="H731" s="87">
        <f>H732</f>
        <v>0</v>
      </c>
      <c r="I731" s="13">
        <f>I732</f>
        <v>15.7</v>
      </c>
    </row>
    <row r="732" spans="1:9">
      <c r="A732" s="79" t="s">
        <v>265</v>
      </c>
      <c r="B732" s="25" t="s">
        <v>393</v>
      </c>
      <c r="C732" s="25" t="s">
        <v>285</v>
      </c>
      <c r="D732" s="25" t="s">
        <v>627</v>
      </c>
      <c r="E732" s="25" t="s">
        <v>266</v>
      </c>
      <c r="F732" s="18"/>
      <c r="G732" s="18"/>
      <c r="H732" s="87">
        <v>0</v>
      </c>
      <c r="I732" s="13">
        <v>15.7</v>
      </c>
    </row>
    <row r="733" spans="1:9" ht="26.4" hidden="1">
      <c r="A733" s="78" t="s">
        <v>27</v>
      </c>
      <c r="B733" s="5" t="s">
        <v>393</v>
      </c>
      <c r="C733" s="5" t="s">
        <v>285</v>
      </c>
      <c r="D733" s="5" t="s">
        <v>421</v>
      </c>
      <c r="E733" s="5"/>
      <c r="F733" s="18">
        <f t="shared" si="312"/>
        <v>173.2</v>
      </c>
      <c r="G733" s="18">
        <f t="shared" si="312"/>
        <v>173.2</v>
      </c>
      <c r="H733" s="87">
        <f t="shared" si="312"/>
        <v>173.2</v>
      </c>
      <c r="I733" s="13">
        <f t="shared" si="312"/>
        <v>173.2</v>
      </c>
    </row>
    <row r="734" spans="1:9" hidden="1">
      <c r="A734" s="78" t="s">
        <v>265</v>
      </c>
      <c r="B734" s="5" t="s">
        <v>393</v>
      </c>
      <c r="C734" s="5" t="s">
        <v>285</v>
      </c>
      <c r="D734" s="5" t="s">
        <v>421</v>
      </c>
      <c r="E734" s="5" t="s">
        <v>266</v>
      </c>
      <c r="F734" s="18">
        <v>173.2</v>
      </c>
      <c r="G734" s="18">
        <v>173.2</v>
      </c>
      <c r="H734" s="87">
        <v>173.2</v>
      </c>
      <c r="I734" s="13">
        <v>173.2</v>
      </c>
    </row>
    <row r="735" spans="1:9" ht="66" hidden="1">
      <c r="A735" s="78" t="s">
        <v>422</v>
      </c>
      <c r="B735" s="5" t="s">
        <v>393</v>
      </c>
      <c r="C735" s="5" t="s">
        <v>285</v>
      </c>
      <c r="D735" s="5" t="s">
        <v>423</v>
      </c>
      <c r="E735" s="5"/>
      <c r="F735" s="18">
        <f t="shared" ref="F735:I735" si="313">F736</f>
        <v>3824.2</v>
      </c>
      <c r="G735" s="18">
        <f t="shared" si="313"/>
        <v>3824.2</v>
      </c>
      <c r="H735" s="87">
        <f t="shared" si="313"/>
        <v>3824.2</v>
      </c>
      <c r="I735" s="13">
        <f t="shared" si="313"/>
        <v>3824.2</v>
      </c>
    </row>
    <row r="736" spans="1:9" hidden="1">
      <c r="A736" s="78" t="s">
        <v>265</v>
      </c>
      <c r="B736" s="5" t="s">
        <v>393</v>
      </c>
      <c r="C736" s="5" t="s">
        <v>285</v>
      </c>
      <c r="D736" s="5" t="s">
        <v>423</v>
      </c>
      <c r="E736" s="5" t="s">
        <v>266</v>
      </c>
      <c r="F736" s="18">
        <v>3824.2</v>
      </c>
      <c r="G736" s="18">
        <v>3824.2</v>
      </c>
      <c r="H736" s="87">
        <v>3824.2</v>
      </c>
      <c r="I736" s="13">
        <v>3824.2</v>
      </c>
    </row>
    <row r="737" spans="1:9" ht="39.6" hidden="1">
      <c r="A737" s="79" t="s">
        <v>531</v>
      </c>
      <c r="B737" s="25" t="s">
        <v>393</v>
      </c>
      <c r="C737" s="25" t="s">
        <v>285</v>
      </c>
      <c r="D737" s="25" t="s">
        <v>532</v>
      </c>
      <c r="E737" s="25"/>
      <c r="F737" s="18">
        <f t="shared" ref="F737:I737" si="314">F738</f>
        <v>22.8</v>
      </c>
      <c r="G737" s="18">
        <f t="shared" si="314"/>
        <v>0</v>
      </c>
      <c r="H737" s="87">
        <f t="shared" si="314"/>
        <v>22.8</v>
      </c>
      <c r="I737" s="13">
        <f t="shared" si="314"/>
        <v>22.8</v>
      </c>
    </row>
    <row r="738" spans="1:9" hidden="1">
      <c r="A738" s="79" t="s">
        <v>265</v>
      </c>
      <c r="B738" s="25" t="s">
        <v>393</v>
      </c>
      <c r="C738" s="25" t="s">
        <v>285</v>
      </c>
      <c r="D738" s="25" t="s">
        <v>532</v>
      </c>
      <c r="E738" s="25" t="s">
        <v>266</v>
      </c>
      <c r="F738" s="40">
        <v>22.8</v>
      </c>
      <c r="G738" s="18"/>
      <c r="H738" s="104">
        <v>22.8</v>
      </c>
      <c r="I738" s="115">
        <v>22.8</v>
      </c>
    </row>
    <row r="739" spans="1:9" ht="39.6" hidden="1">
      <c r="A739" s="79" t="s">
        <v>288</v>
      </c>
      <c r="B739" s="25" t="s">
        <v>393</v>
      </c>
      <c r="C739" s="25" t="s">
        <v>285</v>
      </c>
      <c r="D739" s="25" t="s">
        <v>559</v>
      </c>
      <c r="E739" s="25"/>
      <c r="F739" s="40">
        <v>0</v>
      </c>
      <c r="G739" s="18"/>
      <c r="H739" s="87">
        <f>H740</f>
        <v>4680.3</v>
      </c>
      <c r="I739" s="13">
        <f>I740</f>
        <v>4680.3</v>
      </c>
    </row>
    <row r="740" spans="1:9" ht="26.4" hidden="1">
      <c r="A740" s="79" t="s">
        <v>126</v>
      </c>
      <c r="B740" s="25" t="s">
        <v>393</v>
      </c>
      <c r="C740" s="25" t="s">
        <v>285</v>
      </c>
      <c r="D740" s="25" t="s">
        <v>559</v>
      </c>
      <c r="E740" s="25" t="s">
        <v>127</v>
      </c>
      <c r="F740" s="40">
        <v>0</v>
      </c>
      <c r="G740" s="18"/>
      <c r="H740" s="112">
        <v>4680.3</v>
      </c>
      <c r="I740" s="49">
        <v>4680.3</v>
      </c>
    </row>
    <row r="741" spans="1:9" ht="39.6" hidden="1">
      <c r="A741" s="78" t="s">
        <v>288</v>
      </c>
      <c r="B741" s="5" t="s">
        <v>393</v>
      </c>
      <c r="C741" s="5" t="s">
        <v>285</v>
      </c>
      <c r="D741" s="5" t="s">
        <v>424</v>
      </c>
      <c r="E741" s="5"/>
      <c r="F741" s="18">
        <f t="shared" ref="F741:I741" si="315">F742+F743</f>
        <v>66.099999999999994</v>
      </c>
      <c r="G741" s="18">
        <f t="shared" si="315"/>
        <v>140</v>
      </c>
      <c r="H741" s="87">
        <f t="shared" si="315"/>
        <v>66.099999999999994</v>
      </c>
      <c r="I741" s="13">
        <f t="shared" si="315"/>
        <v>66.099999999999994</v>
      </c>
    </row>
    <row r="742" spans="1:9" ht="39.6" hidden="1">
      <c r="A742" s="79" t="s">
        <v>23</v>
      </c>
      <c r="B742" s="25" t="s">
        <v>393</v>
      </c>
      <c r="C742" s="25" t="s">
        <v>285</v>
      </c>
      <c r="D742" s="25" t="s">
        <v>424</v>
      </c>
      <c r="E742" s="25" t="s">
        <v>24</v>
      </c>
      <c r="F742" s="18">
        <v>31</v>
      </c>
      <c r="G742" s="18"/>
      <c r="H742" s="87">
        <v>31</v>
      </c>
      <c r="I742" s="13">
        <v>31</v>
      </c>
    </row>
    <row r="743" spans="1:9" ht="26.4" hidden="1">
      <c r="A743" s="78" t="s">
        <v>126</v>
      </c>
      <c r="B743" s="5" t="s">
        <v>393</v>
      </c>
      <c r="C743" s="5" t="s">
        <v>285</v>
      </c>
      <c r="D743" s="5" t="s">
        <v>424</v>
      </c>
      <c r="E743" s="5" t="s">
        <v>127</v>
      </c>
      <c r="F743" s="18">
        <v>35.1</v>
      </c>
      <c r="G743" s="18">
        <v>140</v>
      </c>
      <c r="H743" s="87">
        <v>35.1</v>
      </c>
      <c r="I743" s="13">
        <v>35.1</v>
      </c>
    </row>
    <row r="744" spans="1:9" ht="39.6" hidden="1">
      <c r="A744" s="79" t="s">
        <v>288</v>
      </c>
      <c r="B744" s="25" t="s">
        <v>393</v>
      </c>
      <c r="C744" s="25" t="s">
        <v>285</v>
      </c>
      <c r="D744" s="25" t="s">
        <v>558</v>
      </c>
      <c r="E744" s="25"/>
      <c r="F744" s="18">
        <v>0</v>
      </c>
      <c r="G744" s="18"/>
      <c r="H744" s="87">
        <f>H745+H746</f>
        <v>5904.4000000000005</v>
      </c>
      <c r="I744" s="13">
        <f>I745+I746</f>
        <v>5904.4000000000005</v>
      </c>
    </row>
    <row r="745" spans="1:9" hidden="1">
      <c r="A745" s="79" t="s">
        <v>80</v>
      </c>
      <c r="B745" s="25" t="s">
        <v>393</v>
      </c>
      <c r="C745" s="25" t="s">
        <v>285</v>
      </c>
      <c r="D745" s="25" t="s">
        <v>558</v>
      </c>
      <c r="E745" s="25" t="s">
        <v>81</v>
      </c>
      <c r="F745" s="18">
        <v>0</v>
      </c>
      <c r="G745" s="18"/>
      <c r="H745" s="87">
        <v>5835.1</v>
      </c>
      <c r="I745" s="13">
        <v>5835.1</v>
      </c>
    </row>
    <row r="746" spans="1:9" hidden="1">
      <c r="A746" s="79" t="s">
        <v>265</v>
      </c>
      <c r="B746" s="25" t="s">
        <v>393</v>
      </c>
      <c r="C746" s="25" t="s">
        <v>285</v>
      </c>
      <c r="D746" s="25" t="s">
        <v>558</v>
      </c>
      <c r="E746" s="25" t="s">
        <v>266</v>
      </c>
      <c r="F746" s="18">
        <v>0</v>
      </c>
      <c r="G746" s="18"/>
      <c r="H746" s="87">
        <v>69.3</v>
      </c>
      <c r="I746" s="13">
        <v>69.3</v>
      </c>
    </row>
    <row r="747" spans="1:9" ht="39.6" hidden="1">
      <c r="A747" s="78" t="s">
        <v>288</v>
      </c>
      <c r="B747" s="5" t="s">
        <v>393</v>
      </c>
      <c r="C747" s="5" t="s">
        <v>285</v>
      </c>
      <c r="D747" s="5" t="s">
        <v>289</v>
      </c>
      <c r="E747" s="5"/>
      <c r="F747" s="18">
        <f t="shared" ref="F747:I747" si="316">F748+F749</f>
        <v>111.1</v>
      </c>
      <c r="G747" s="18">
        <f t="shared" si="316"/>
        <v>60</v>
      </c>
      <c r="H747" s="87">
        <f t="shared" si="316"/>
        <v>80.3</v>
      </c>
      <c r="I747" s="13">
        <f t="shared" si="316"/>
        <v>80.3</v>
      </c>
    </row>
    <row r="748" spans="1:9" hidden="1">
      <c r="A748" s="78" t="s">
        <v>80</v>
      </c>
      <c r="B748" s="5" t="s">
        <v>393</v>
      </c>
      <c r="C748" s="5" t="s">
        <v>285</v>
      </c>
      <c r="D748" s="5" t="s">
        <v>289</v>
      </c>
      <c r="E748" s="5" t="s">
        <v>81</v>
      </c>
      <c r="F748" s="18">
        <v>90.3</v>
      </c>
      <c r="G748" s="18">
        <v>50</v>
      </c>
      <c r="H748" s="87">
        <v>80.3</v>
      </c>
      <c r="I748" s="13">
        <v>80.3</v>
      </c>
    </row>
    <row r="749" spans="1:9" hidden="1">
      <c r="A749" s="78" t="s">
        <v>265</v>
      </c>
      <c r="B749" s="5" t="s">
        <v>393</v>
      </c>
      <c r="C749" s="5" t="s">
        <v>285</v>
      </c>
      <c r="D749" s="5" t="s">
        <v>289</v>
      </c>
      <c r="E749" s="5" t="s">
        <v>266</v>
      </c>
      <c r="F749" s="19">
        <v>20.8</v>
      </c>
      <c r="G749" s="19">
        <v>10</v>
      </c>
      <c r="H749" s="89">
        <v>0</v>
      </c>
      <c r="I749" s="13">
        <v>0</v>
      </c>
    </row>
    <row r="750" spans="1:9" ht="39.6" hidden="1">
      <c r="A750" s="79" t="s">
        <v>288</v>
      </c>
      <c r="B750" s="25" t="s">
        <v>393</v>
      </c>
      <c r="C750" s="25" t="s">
        <v>285</v>
      </c>
      <c r="D750" s="25" t="s">
        <v>555</v>
      </c>
      <c r="E750" s="25"/>
      <c r="F750" s="17">
        <v>0</v>
      </c>
      <c r="G750" s="17"/>
      <c r="H750" s="87">
        <f t="shared" ref="H750:I752" si="317">H751</f>
        <v>75.099999999999994</v>
      </c>
      <c r="I750" s="13">
        <f t="shared" si="317"/>
        <v>75.099999999999994</v>
      </c>
    </row>
    <row r="751" spans="1:9" hidden="1">
      <c r="A751" s="79" t="s">
        <v>80</v>
      </c>
      <c r="B751" s="25" t="s">
        <v>393</v>
      </c>
      <c r="C751" s="25" t="s">
        <v>285</v>
      </c>
      <c r="D751" s="25" t="s">
        <v>555</v>
      </c>
      <c r="E751" s="25">
        <v>620</v>
      </c>
      <c r="F751" s="19">
        <v>0</v>
      </c>
      <c r="G751" s="19"/>
      <c r="H751" s="89">
        <v>75.099999999999994</v>
      </c>
      <c r="I751" s="13">
        <v>75.099999999999994</v>
      </c>
    </row>
    <row r="752" spans="1:9" ht="52.8" hidden="1">
      <c r="A752" s="79" t="s">
        <v>595</v>
      </c>
      <c r="B752" s="25" t="s">
        <v>393</v>
      </c>
      <c r="C752" s="25" t="s">
        <v>285</v>
      </c>
      <c r="D752" s="25" t="s">
        <v>530</v>
      </c>
      <c r="E752" s="25"/>
      <c r="F752" s="67"/>
      <c r="G752" s="67"/>
      <c r="H752" s="87">
        <f t="shared" si="317"/>
        <v>0.8</v>
      </c>
      <c r="I752" s="13">
        <f t="shared" si="317"/>
        <v>0.8</v>
      </c>
    </row>
    <row r="753" spans="1:9" hidden="1">
      <c r="A753" s="79" t="s">
        <v>265</v>
      </c>
      <c r="B753" s="25" t="s">
        <v>393</v>
      </c>
      <c r="C753" s="25" t="s">
        <v>285</v>
      </c>
      <c r="D753" s="25" t="s">
        <v>530</v>
      </c>
      <c r="E753" s="25" t="s">
        <v>266</v>
      </c>
      <c r="F753" s="67"/>
      <c r="G753" s="67"/>
      <c r="H753" s="106">
        <v>0.8</v>
      </c>
      <c r="I753" s="13">
        <v>0.8</v>
      </c>
    </row>
    <row r="754" spans="1:9" ht="39.6" hidden="1">
      <c r="A754" s="79" t="s">
        <v>288</v>
      </c>
      <c r="B754" s="25" t="s">
        <v>393</v>
      </c>
      <c r="C754" s="25" t="s">
        <v>285</v>
      </c>
      <c r="D754" s="25" t="s">
        <v>594</v>
      </c>
      <c r="E754" s="25"/>
      <c r="F754" s="67"/>
      <c r="G754" s="67"/>
      <c r="H754" s="87">
        <f t="shared" ref="H754:I754" si="318">H755+H756</f>
        <v>30</v>
      </c>
      <c r="I754" s="13">
        <f t="shared" si="318"/>
        <v>30</v>
      </c>
    </row>
    <row r="755" spans="1:9" hidden="1">
      <c r="A755" s="79" t="s">
        <v>80</v>
      </c>
      <c r="B755" s="25" t="s">
        <v>393</v>
      </c>
      <c r="C755" s="25" t="s">
        <v>285</v>
      </c>
      <c r="D755" s="25" t="s">
        <v>594</v>
      </c>
      <c r="E755" s="25" t="s">
        <v>81</v>
      </c>
      <c r="F755" s="67"/>
      <c r="G755" s="67"/>
      <c r="H755" s="87">
        <v>10</v>
      </c>
      <c r="I755" s="13">
        <v>10</v>
      </c>
    </row>
    <row r="756" spans="1:9" hidden="1">
      <c r="A756" s="79" t="s">
        <v>265</v>
      </c>
      <c r="B756" s="25" t="s">
        <v>393</v>
      </c>
      <c r="C756" s="25" t="s">
        <v>285</v>
      </c>
      <c r="D756" s="25" t="s">
        <v>594</v>
      </c>
      <c r="E756" s="25" t="s">
        <v>266</v>
      </c>
      <c r="F756" s="67"/>
      <c r="G756" s="67"/>
      <c r="H756" s="89">
        <v>20</v>
      </c>
      <c r="I756" s="13">
        <v>20</v>
      </c>
    </row>
    <row r="757" spans="1:9">
      <c r="A757" s="78" t="s">
        <v>425</v>
      </c>
      <c r="B757" s="5" t="s">
        <v>393</v>
      </c>
      <c r="C757" s="5" t="s">
        <v>426</v>
      </c>
      <c r="D757" s="5"/>
      <c r="E757" s="5"/>
      <c r="F757" s="17">
        <f>F758+F769</f>
        <v>39437.800000000003</v>
      </c>
      <c r="G757" s="17">
        <f>G758+G769</f>
        <v>39437.800000000003</v>
      </c>
      <c r="H757" s="86">
        <f>H758+H769</f>
        <v>42236.399999999994</v>
      </c>
      <c r="I757" s="13">
        <f>I758+I769</f>
        <v>44125.299999999996</v>
      </c>
    </row>
    <row r="758" spans="1:9" ht="26.4">
      <c r="A758" s="78" t="s">
        <v>277</v>
      </c>
      <c r="B758" s="5" t="s">
        <v>393</v>
      </c>
      <c r="C758" s="5" t="s">
        <v>426</v>
      </c>
      <c r="D758" s="5" t="s">
        <v>278</v>
      </c>
      <c r="E758" s="5"/>
      <c r="F758" s="18">
        <f t="shared" ref="F758:I758" si="319">F759</f>
        <v>39417.800000000003</v>
      </c>
      <c r="G758" s="18">
        <f t="shared" si="319"/>
        <v>39417.800000000003</v>
      </c>
      <c r="H758" s="87">
        <f t="shared" si="319"/>
        <v>42166.399999999994</v>
      </c>
      <c r="I758" s="13">
        <f t="shared" si="319"/>
        <v>44055.299999999996</v>
      </c>
    </row>
    <row r="759" spans="1:9" ht="26.4">
      <c r="A759" s="78" t="s">
        <v>427</v>
      </c>
      <c r="B759" s="5" t="s">
        <v>393</v>
      </c>
      <c r="C759" s="5" t="s">
        <v>426</v>
      </c>
      <c r="D759" s="5" t="s">
        <v>428</v>
      </c>
      <c r="E759" s="5"/>
      <c r="F759" s="18">
        <f>F760+F763+F767</f>
        <v>39417.800000000003</v>
      </c>
      <c r="G759" s="18">
        <f>G760+G763+G767</f>
        <v>39417.800000000003</v>
      </c>
      <c r="H759" s="87">
        <f>H760+H763+H767</f>
        <v>42166.399999999994</v>
      </c>
      <c r="I759" s="13">
        <f>I760+I763+I767</f>
        <v>44055.299999999996</v>
      </c>
    </row>
    <row r="760" spans="1:9" ht="79.2">
      <c r="A760" s="78" t="s">
        <v>429</v>
      </c>
      <c r="B760" s="5" t="s">
        <v>393</v>
      </c>
      <c r="C760" s="5" t="s">
        <v>426</v>
      </c>
      <c r="D760" s="5" t="s">
        <v>430</v>
      </c>
      <c r="E760" s="5"/>
      <c r="F760" s="18">
        <f t="shared" ref="F760:I760" si="320">F761+F762</f>
        <v>5131.8999999999996</v>
      </c>
      <c r="G760" s="18">
        <f t="shared" si="320"/>
        <v>5131</v>
      </c>
      <c r="H760" s="87">
        <f t="shared" si="320"/>
        <v>5339.2</v>
      </c>
      <c r="I760" s="13">
        <f t="shared" si="320"/>
        <v>5410.2</v>
      </c>
    </row>
    <row r="761" spans="1:9" ht="26.4">
      <c r="A761" s="78" t="s">
        <v>17</v>
      </c>
      <c r="B761" s="5" t="s">
        <v>393</v>
      </c>
      <c r="C761" s="5" t="s">
        <v>426</v>
      </c>
      <c r="D761" s="5" t="s">
        <v>430</v>
      </c>
      <c r="E761" s="5" t="s">
        <v>18</v>
      </c>
      <c r="F761" s="18">
        <v>5052.8999999999996</v>
      </c>
      <c r="G761" s="18">
        <v>5042</v>
      </c>
      <c r="H761" s="87">
        <v>5260.2</v>
      </c>
      <c r="I761" s="13">
        <v>5331.8</v>
      </c>
    </row>
    <row r="762" spans="1:9" ht="39.6">
      <c r="A762" s="78" t="s">
        <v>23</v>
      </c>
      <c r="B762" s="5" t="s">
        <v>393</v>
      </c>
      <c r="C762" s="5" t="s">
        <v>426</v>
      </c>
      <c r="D762" s="5" t="s">
        <v>430</v>
      </c>
      <c r="E762" s="5" t="s">
        <v>24</v>
      </c>
      <c r="F762" s="18">
        <v>79</v>
      </c>
      <c r="G762" s="18">
        <v>89</v>
      </c>
      <c r="H762" s="87">
        <v>79</v>
      </c>
      <c r="I762" s="13">
        <v>78.400000000000006</v>
      </c>
    </row>
    <row r="763" spans="1:9" ht="39.75" customHeight="1">
      <c r="A763" s="78" t="s">
        <v>431</v>
      </c>
      <c r="B763" s="5" t="s">
        <v>393</v>
      </c>
      <c r="C763" s="5" t="s">
        <v>426</v>
      </c>
      <c r="D763" s="5" t="s">
        <v>432</v>
      </c>
      <c r="E763" s="5"/>
      <c r="F763" s="18">
        <f t="shared" ref="F763:I763" si="321">F764+F765+F766</f>
        <v>34142</v>
      </c>
      <c r="G763" s="18">
        <f t="shared" si="321"/>
        <v>34142.9</v>
      </c>
      <c r="H763" s="87">
        <f t="shared" si="321"/>
        <v>36683.299999999996</v>
      </c>
      <c r="I763" s="13">
        <f t="shared" si="321"/>
        <v>38501.199999999997</v>
      </c>
    </row>
    <row r="764" spans="1:9" ht="26.4">
      <c r="A764" s="78" t="s">
        <v>330</v>
      </c>
      <c r="B764" s="5" t="s">
        <v>393</v>
      </c>
      <c r="C764" s="5" t="s">
        <v>426</v>
      </c>
      <c r="D764" s="5" t="s">
        <v>432</v>
      </c>
      <c r="E764" s="5" t="s">
        <v>331</v>
      </c>
      <c r="F764" s="18">
        <v>31413.9</v>
      </c>
      <c r="G764" s="18">
        <v>31413.9</v>
      </c>
      <c r="H764" s="87">
        <v>33955.199999999997</v>
      </c>
      <c r="I764" s="13">
        <v>35779.699999999997</v>
      </c>
    </row>
    <row r="765" spans="1:9" ht="39.6">
      <c r="A765" s="78" t="s">
        <v>23</v>
      </c>
      <c r="B765" s="5" t="s">
        <v>393</v>
      </c>
      <c r="C765" s="5" t="s">
        <v>426</v>
      </c>
      <c r="D765" s="5" t="s">
        <v>432</v>
      </c>
      <c r="E765" s="5" t="s">
        <v>24</v>
      </c>
      <c r="F765" s="18">
        <v>2693.1</v>
      </c>
      <c r="G765" s="18">
        <v>2694</v>
      </c>
      <c r="H765" s="87">
        <v>2693.1</v>
      </c>
      <c r="I765" s="13">
        <v>2703.2</v>
      </c>
    </row>
    <row r="766" spans="1:9" ht="19.8" customHeight="1">
      <c r="A766" s="78" t="s">
        <v>25</v>
      </c>
      <c r="B766" s="5" t="s">
        <v>393</v>
      </c>
      <c r="C766" s="5" t="s">
        <v>426</v>
      </c>
      <c r="D766" s="5" t="s">
        <v>432</v>
      </c>
      <c r="E766" s="5" t="s">
        <v>26</v>
      </c>
      <c r="F766" s="18">
        <v>35</v>
      </c>
      <c r="G766" s="18">
        <v>35</v>
      </c>
      <c r="H766" s="87">
        <v>35</v>
      </c>
      <c r="I766" s="13">
        <v>18.3</v>
      </c>
    </row>
    <row r="767" spans="1:9" ht="26.4" hidden="1">
      <c r="A767" s="78" t="s">
        <v>27</v>
      </c>
      <c r="B767" s="5" t="s">
        <v>393</v>
      </c>
      <c r="C767" s="5" t="s">
        <v>426</v>
      </c>
      <c r="D767" s="5" t="s">
        <v>433</v>
      </c>
      <c r="E767" s="5"/>
      <c r="F767" s="18">
        <f t="shared" ref="F767:I767" si="322">F768</f>
        <v>143.9</v>
      </c>
      <c r="G767" s="18">
        <f t="shared" si="322"/>
        <v>143.9</v>
      </c>
      <c r="H767" s="87">
        <f t="shared" si="322"/>
        <v>143.9</v>
      </c>
      <c r="I767" s="13">
        <f t="shared" si="322"/>
        <v>143.9</v>
      </c>
    </row>
    <row r="768" spans="1:9" ht="26.4" hidden="1">
      <c r="A768" s="78" t="s">
        <v>25</v>
      </c>
      <c r="B768" s="5" t="s">
        <v>393</v>
      </c>
      <c r="C768" s="5" t="s">
        <v>426</v>
      </c>
      <c r="D768" s="5" t="s">
        <v>433</v>
      </c>
      <c r="E768" s="5" t="s">
        <v>26</v>
      </c>
      <c r="F768" s="18">
        <v>143.9</v>
      </c>
      <c r="G768" s="18">
        <v>143.9</v>
      </c>
      <c r="H768" s="87">
        <v>143.9</v>
      </c>
      <c r="I768" s="13">
        <v>143.9</v>
      </c>
    </row>
    <row r="769" spans="1:9" ht="26.4" hidden="1">
      <c r="A769" s="78" t="s">
        <v>60</v>
      </c>
      <c r="B769" s="5" t="s">
        <v>393</v>
      </c>
      <c r="C769" s="5" t="s">
        <v>426</v>
      </c>
      <c r="D769" s="5" t="s">
        <v>61</v>
      </c>
      <c r="E769" s="5"/>
      <c r="F769" s="18">
        <f t="shared" ref="F769:I769" si="323">F770</f>
        <v>20</v>
      </c>
      <c r="G769" s="18">
        <f t="shared" si="323"/>
        <v>20</v>
      </c>
      <c r="H769" s="87">
        <f t="shared" si="323"/>
        <v>70</v>
      </c>
      <c r="I769" s="13">
        <f t="shared" si="323"/>
        <v>70</v>
      </c>
    </row>
    <row r="770" spans="1:9" ht="26.4" hidden="1">
      <c r="A770" s="78" t="s">
        <v>62</v>
      </c>
      <c r="B770" s="5" t="s">
        <v>393</v>
      </c>
      <c r="C770" s="5" t="s">
        <v>426</v>
      </c>
      <c r="D770" s="5" t="s">
        <v>63</v>
      </c>
      <c r="E770" s="5"/>
      <c r="F770" s="18">
        <f t="shared" ref="F770:G770" si="324">F771+F775</f>
        <v>20</v>
      </c>
      <c r="G770" s="18">
        <f t="shared" si="324"/>
        <v>20</v>
      </c>
      <c r="H770" s="87">
        <f>H771+H775+H773</f>
        <v>70</v>
      </c>
      <c r="I770" s="13">
        <f>I771+I775+I773</f>
        <v>70</v>
      </c>
    </row>
    <row r="771" spans="1:9" ht="39.6" hidden="1">
      <c r="A771" s="78" t="s">
        <v>334</v>
      </c>
      <c r="B771" s="5" t="s">
        <v>393</v>
      </c>
      <c r="C771" s="5" t="s">
        <v>426</v>
      </c>
      <c r="D771" s="5" t="s">
        <v>335</v>
      </c>
      <c r="E771" s="5"/>
      <c r="F771" s="18">
        <f t="shared" ref="F771:I773" si="325">F772</f>
        <v>17</v>
      </c>
      <c r="G771" s="18">
        <f t="shared" si="325"/>
        <v>17</v>
      </c>
      <c r="H771" s="87">
        <f t="shared" si="325"/>
        <v>17</v>
      </c>
      <c r="I771" s="13">
        <f t="shared" si="325"/>
        <v>17</v>
      </c>
    </row>
    <row r="772" spans="1:9" ht="39.6" hidden="1">
      <c r="A772" s="78" t="s">
        <v>23</v>
      </c>
      <c r="B772" s="5" t="s">
        <v>393</v>
      </c>
      <c r="C772" s="5" t="s">
        <v>426</v>
      </c>
      <c r="D772" s="5" t="s">
        <v>335</v>
      </c>
      <c r="E772" s="5" t="s">
        <v>24</v>
      </c>
      <c r="F772" s="18">
        <v>17</v>
      </c>
      <c r="G772" s="18">
        <v>17</v>
      </c>
      <c r="H772" s="87">
        <v>17</v>
      </c>
      <c r="I772" s="13">
        <v>17</v>
      </c>
    </row>
    <row r="773" spans="1:9" ht="52.5" hidden="1" customHeight="1">
      <c r="A773" s="79" t="s">
        <v>596</v>
      </c>
      <c r="B773" s="25" t="s">
        <v>393</v>
      </c>
      <c r="C773" s="25" t="s">
        <v>426</v>
      </c>
      <c r="D773" s="25" t="s">
        <v>597</v>
      </c>
      <c r="E773" s="25"/>
      <c r="F773" s="18"/>
      <c r="G773" s="18"/>
      <c r="H773" s="87">
        <f t="shared" si="325"/>
        <v>50</v>
      </c>
      <c r="I773" s="13">
        <f t="shared" si="325"/>
        <v>50</v>
      </c>
    </row>
    <row r="774" spans="1:9" ht="39.6" hidden="1">
      <c r="A774" s="79" t="s">
        <v>23</v>
      </c>
      <c r="B774" s="25" t="s">
        <v>393</v>
      </c>
      <c r="C774" s="25" t="s">
        <v>426</v>
      </c>
      <c r="D774" s="25" t="s">
        <v>597</v>
      </c>
      <c r="E774" s="25" t="s">
        <v>24</v>
      </c>
      <c r="F774" s="18"/>
      <c r="G774" s="18"/>
      <c r="H774" s="87">
        <v>50</v>
      </c>
      <c r="I774" s="13">
        <v>50</v>
      </c>
    </row>
    <row r="775" spans="1:9" ht="52.8" hidden="1">
      <c r="A775" s="78" t="s">
        <v>434</v>
      </c>
      <c r="B775" s="5" t="s">
        <v>393</v>
      </c>
      <c r="C775" s="5" t="s">
        <v>426</v>
      </c>
      <c r="D775" s="5" t="s">
        <v>435</v>
      </c>
      <c r="E775" s="5"/>
      <c r="F775" s="18">
        <f t="shared" ref="F775:I775" si="326">F776</f>
        <v>3</v>
      </c>
      <c r="G775" s="18">
        <f t="shared" si="326"/>
        <v>3</v>
      </c>
      <c r="H775" s="87">
        <f t="shared" si="326"/>
        <v>3</v>
      </c>
      <c r="I775" s="13">
        <f t="shared" si="326"/>
        <v>3</v>
      </c>
    </row>
    <row r="776" spans="1:9" ht="39.6" hidden="1">
      <c r="A776" s="78" t="s">
        <v>23</v>
      </c>
      <c r="B776" s="5" t="s">
        <v>393</v>
      </c>
      <c r="C776" s="5" t="s">
        <v>426</v>
      </c>
      <c r="D776" s="5" t="s">
        <v>435</v>
      </c>
      <c r="E776" s="5" t="s">
        <v>24</v>
      </c>
      <c r="F776" s="18">
        <v>3</v>
      </c>
      <c r="G776" s="18">
        <v>3</v>
      </c>
      <c r="H776" s="87">
        <v>3</v>
      </c>
      <c r="I776" s="13">
        <v>3</v>
      </c>
    </row>
    <row r="777" spans="1:9">
      <c r="A777" s="78" t="s">
        <v>106</v>
      </c>
      <c r="B777" s="5" t="s">
        <v>393</v>
      </c>
      <c r="C777" s="5" t="s">
        <v>107</v>
      </c>
      <c r="D777" s="5"/>
      <c r="E777" s="5"/>
      <c r="F777" s="18">
        <f t="shared" ref="F777:I777" si="327">F778</f>
        <v>20464.400000000001</v>
      </c>
      <c r="G777" s="18">
        <f t="shared" si="327"/>
        <v>20464.400000000001</v>
      </c>
      <c r="H777" s="87">
        <f t="shared" si="327"/>
        <v>24755.1</v>
      </c>
      <c r="I777" s="13">
        <f t="shared" si="327"/>
        <v>26663.699999999997</v>
      </c>
    </row>
    <row r="778" spans="1:9">
      <c r="A778" s="78" t="s">
        <v>134</v>
      </c>
      <c r="B778" s="5" t="s">
        <v>393</v>
      </c>
      <c r="C778" s="5" t="s">
        <v>135</v>
      </c>
      <c r="D778" s="5"/>
      <c r="E778" s="5"/>
      <c r="F778" s="18">
        <f t="shared" ref="F778:I778" si="328">F779+F790</f>
        <v>20464.400000000001</v>
      </c>
      <c r="G778" s="18">
        <f t="shared" si="328"/>
        <v>20464.400000000001</v>
      </c>
      <c r="H778" s="87">
        <f t="shared" si="328"/>
        <v>24755.1</v>
      </c>
      <c r="I778" s="13">
        <f t="shared" si="328"/>
        <v>26663.699999999997</v>
      </c>
    </row>
    <row r="779" spans="1:9" ht="26.4">
      <c r="A779" s="78" t="s">
        <v>277</v>
      </c>
      <c r="B779" s="5" t="s">
        <v>393</v>
      </c>
      <c r="C779" s="5" t="s">
        <v>135</v>
      </c>
      <c r="D779" s="5" t="s">
        <v>278</v>
      </c>
      <c r="E779" s="5"/>
      <c r="F779" s="18">
        <f t="shared" ref="F779:I779" si="329">F780</f>
        <v>11546.6</v>
      </c>
      <c r="G779" s="18">
        <f t="shared" si="329"/>
        <v>11546.6</v>
      </c>
      <c r="H779" s="87">
        <f t="shared" si="329"/>
        <v>15837.3</v>
      </c>
      <c r="I779" s="13">
        <f t="shared" si="329"/>
        <v>19753.199999999997</v>
      </c>
    </row>
    <row r="780" spans="1:9" ht="26.4">
      <c r="A780" s="78" t="s">
        <v>396</v>
      </c>
      <c r="B780" s="5" t="s">
        <v>393</v>
      </c>
      <c r="C780" s="5" t="s">
        <v>135</v>
      </c>
      <c r="D780" s="5" t="s">
        <v>397</v>
      </c>
      <c r="E780" s="5"/>
      <c r="F780" s="18">
        <f t="shared" ref="F780:G780" si="330">F781+F784</f>
        <v>11546.6</v>
      </c>
      <c r="G780" s="18">
        <f t="shared" si="330"/>
        <v>11546.6</v>
      </c>
      <c r="H780" s="87">
        <f>H781+H784+H787</f>
        <v>15837.3</v>
      </c>
      <c r="I780" s="13">
        <f>I781+I784+I787</f>
        <v>19753.199999999997</v>
      </c>
    </row>
    <row r="781" spans="1:9" ht="95.4" customHeight="1">
      <c r="A781" s="78" t="s">
        <v>436</v>
      </c>
      <c r="B781" s="5" t="s">
        <v>393</v>
      </c>
      <c r="C781" s="5" t="s">
        <v>135</v>
      </c>
      <c r="D781" s="5" t="s">
        <v>437</v>
      </c>
      <c r="E781" s="5"/>
      <c r="F781" s="18">
        <f t="shared" ref="F781:I781" si="331">F782+F783</f>
        <v>11280.6</v>
      </c>
      <c r="G781" s="18">
        <f t="shared" si="331"/>
        <v>11280.6</v>
      </c>
      <c r="H781" s="87">
        <f t="shared" si="331"/>
        <v>14925</v>
      </c>
      <c r="I781" s="13">
        <f t="shared" si="331"/>
        <v>18460.399999999998</v>
      </c>
    </row>
    <row r="782" spans="1:9">
      <c r="A782" s="78" t="s">
        <v>80</v>
      </c>
      <c r="B782" s="5" t="s">
        <v>393</v>
      </c>
      <c r="C782" s="5" t="s">
        <v>135</v>
      </c>
      <c r="D782" s="5" t="s">
        <v>437</v>
      </c>
      <c r="E782" s="5" t="s">
        <v>81</v>
      </c>
      <c r="F782" s="18">
        <v>10580.6</v>
      </c>
      <c r="G782" s="18">
        <v>10580.6</v>
      </c>
      <c r="H782" s="87">
        <v>14246.5</v>
      </c>
      <c r="I782" s="13">
        <v>17658.099999999999</v>
      </c>
    </row>
    <row r="783" spans="1:9">
      <c r="A783" s="78" t="s">
        <v>265</v>
      </c>
      <c r="B783" s="5" t="s">
        <v>393</v>
      </c>
      <c r="C783" s="5" t="s">
        <v>135</v>
      </c>
      <c r="D783" s="5" t="s">
        <v>437</v>
      </c>
      <c r="E783" s="5" t="s">
        <v>266</v>
      </c>
      <c r="F783" s="18">
        <v>700</v>
      </c>
      <c r="G783" s="18">
        <v>700</v>
      </c>
      <c r="H783" s="87">
        <v>678.5</v>
      </c>
      <c r="I783" s="13">
        <v>802.3</v>
      </c>
    </row>
    <row r="784" spans="1:9" ht="145.19999999999999">
      <c r="A784" s="78" t="s">
        <v>438</v>
      </c>
      <c r="B784" s="5" t="s">
        <v>393</v>
      </c>
      <c r="C784" s="5" t="s">
        <v>135</v>
      </c>
      <c r="D784" s="5" t="s">
        <v>439</v>
      </c>
      <c r="E784" s="5"/>
      <c r="F784" s="18">
        <f t="shared" ref="F784:I784" si="332">F785+F786</f>
        <v>266</v>
      </c>
      <c r="G784" s="18">
        <f t="shared" si="332"/>
        <v>266</v>
      </c>
      <c r="H784" s="87">
        <f t="shared" si="332"/>
        <v>266</v>
      </c>
      <c r="I784" s="13">
        <f t="shared" si="332"/>
        <v>303.5</v>
      </c>
    </row>
    <row r="785" spans="1:9">
      <c r="A785" s="78" t="s">
        <v>80</v>
      </c>
      <c r="B785" s="5" t="s">
        <v>393</v>
      </c>
      <c r="C785" s="5" t="s">
        <v>135</v>
      </c>
      <c r="D785" s="5" t="s">
        <v>439</v>
      </c>
      <c r="E785" s="5" t="s">
        <v>81</v>
      </c>
      <c r="F785" s="18">
        <v>236</v>
      </c>
      <c r="G785" s="18">
        <v>236</v>
      </c>
      <c r="H785" s="87">
        <v>236</v>
      </c>
      <c r="I785" s="13">
        <v>252.6</v>
      </c>
    </row>
    <row r="786" spans="1:9">
      <c r="A786" s="78" t="s">
        <v>265</v>
      </c>
      <c r="B786" s="5" t="s">
        <v>393</v>
      </c>
      <c r="C786" s="5" t="s">
        <v>135</v>
      </c>
      <c r="D786" s="5" t="s">
        <v>439</v>
      </c>
      <c r="E786" s="5" t="s">
        <v>266</v>
      </c>
      <c r="F786" s="18">
        <v>30</v>
      </c>
      <c r="G786" s="18">
        <v>30</v>
      </c>
      <c r="H786" s="87">
        <v>30</v>
      </c>
      <c r="I786" s="13">
        <v>50.9</v>
      </c>
    </row>
    <row r="787" spans="1:9" ht="132">
      <c r="A787" s="79" t="s">
        <v>556</v>
      </c>
      <c r="B787" s="25" t="s">
        <v>393</v>
      </c>
      <c r="C787" s="25" t="s">
        <v>135</v>
      </c>
      <c r="D787" s="25" t="s">
        <v>557</v>
      </c>
      <c r="E787" s="25"/>
      <c r="F787" s="18">
        <v>0</v>
      </c>
      <c r="G787" s="18"/>
      <c r="H787" s="87">
        <f>H788+H789</f>
        <v>646.29999999999995</v>
      </c>
      <c r="I787" s="13">
        <f>I788+I789</f>
        <v>989.3</v>
      </c>
    </row>
    <row r="788" spans="1:9">
      <c r="A788" s="79" t="s">
        <v>80</v>
      </c>
      <c r="B788" s="25" t="s">
        <v>393</v>
      </c>
      <c r="C788" s="25" t="s">
        <v>135</v>
      </c>
      <c r="D788" s="25" t="s">
        <v>557</v>
      </c>
      <c r="E788" s="25" t="s">
        <v>81</v>
      </c>
      <c r="F788" s="18">
        <v>0</v>
      </c>
      <c r="G788" s="18"/>
      <c r="H788" s="87">
        <v>640.5</v>
      </c>
      <c r="I788" s="13">
        <v>956.8</v>
      </c>
    </row>
    <row r="789" spans="1:9">
      <c r="A789" s="79" t="s">
        <v>265</v>
      </c>
      <c r="B789" s="25" t="s">
        <v>393</v>
      </c>
      <c r="C789" s="25" t="s">
        <v>135</v>
      </c>
      <c r="D789" s="25" t="s">
        <v>557</v>
      </c>
      <c r="E789" s="25" t="s">
        <v>266</v>
      </c>
      <c r="F789" s="18">
        <v>0</v>
      </c>
      <c r="G789" s="18"/>
      <c r="H789" s="87">
        <v>5.8</v>
      </c>
      <c r="I789" s="13">
        <v>32.5</v>
      </c>
    </row>
    <row r="790" spans="1:9" ht="26.4">
      <c r="A790" s="78" t="s">
        <v>110</v>
      </c>
      <c r="B790" s="5" t="s">
        <v>393</v>
      </c>
      <c r="C790" s="5" t="s">
        <v>135</v>
      </c>
      <c r="D790" s="5" t="s">
        <v>111</v>
      </c>
      <c r="E790" s="5"/>
      <c r="F790" s="18">
        <f t="shared" ref="F790:I792" si="333">F791</f>
        <v>8917.7999999999993</v>
      </c>
      <c r="G790" s="18">
        <f t="shared" si="333"/>
        <v>8917.7999999999993</v>
      </c>
      <c r="H790" s="87">
        <f t="shared" si="333"/>
        <v>8917.7999999999993</v>
      </c>
      <c r="I790" s="13">
        <f t="shared" si="333"/>
        <v>6910.5</v>
      </c>
    </row>
    <row r="791" spans="1:9" ht="26.4">
      <c r="A791" s="78" t="s">
        <v>120</v>
      </c>
      <c r="B791" s="5" t="s">
        <v>393</v>
      </c>
      <c r="C791" s="5" t="s">
        <v>135</v>
      </c>
      <c r="D791" s="5" t="s">
        <v>121</v>
      </c>
      <c r="E791" s="5"/>
      <c r="F791" s="18">
        <f t="shared" si="333"/>
        <v>8917.7999999999993</v>
      </c>
      <c r="G791" s="18">
        <f t="shared" si="333"/>
        <v>8917.7999999999993</v>
      </c>
      <c r="H791" s="87">
        <f t="shared" si="333"/>
        <v>8917.7999999999993</v>
      </c>
      <c r="I791" s="13">
        <f t="shared" si="333"/>
        <v>6910.5</v>
      </c>
    </row>
    <row r="792" spans="1:9" ht="26.4">
      <c r="A792" s="78" t="s">
        <v>136</v>
      </c>
      <c r="B792" s="5" t="s">
        <v>393</v>
      </c>
      <c r="C792" s="5" t="s">
        <v>135</v>
      </c>
      <c r="D792" s="5" t="s">
        <v>137</v>
      </c>
      <c r="E792" s="5"/>
      <c r="F792" s="18">
        <f t="shared" si="333"/>
        <v>8917.7999999999993</v>
      </c>
      <c r="G792" s="18">
        <f t="shared" si="333"/>
        <v>8917.7999999999993</v>
      </c>
      <c r="H792" s="87">
        <f t="shared" si="333"/>
        <v>8917.7999999999993</v>
      </c>
      <c r="I792" s="13">
        <f t="shared" si="333"/>
        <v>6910.5</v>
      </c>
    </row>
    <row r="793" spans="1:9">
      <c r="A793" s="78" t="s">
        <v>80</v>
      </c>
      <c r="B793" s="5" t="s">
        <v>393</v>
      </c>
      <c r="C793" s="5" t="s">
        <v>135</v>
      </c>
      <c r="D793" s="5" t="s">
        <v>137</v>
      </c>
      <c r="E793" s="5" t="s">
        <v>81</v>
      </c>
      <c r="F793" s="20">
        <v>8917.7999999999993</v>
      </c>
      <c r="G793" s="20">
        <v>8917.7999999999993</v>
      </c>
      <c r="H793" s="106">
        <v>8917.7999999999993</v>
      </c>
      <c r="I793" s="13">
        <v>6910.5</v>
      </c>
    </row>
    <row r="794" spans="1:9" hidden="1">
      <c r="A794" s="79" t="s">
        <v>346</v>
      </c>
      <c r="B794" s="25" t="s">
        <v>393</v>
      </c>
      <c r="C794" s="25" t="s">
        <v>347</v>
      </c>
      <c r="D794" s="25"/>
      <c r="E794" s="25"/>
      <c r="F794" s="18">
        <f t="shared" ref="F794:I798" si="334">F795</f>
        <v>100</v>
      </c>
      <c r="G794" s="18">
        <f t="shared" si="334"/>
        <v>100</v>
      </c>
      <c r="H794" s="87">
        <f t="shared" si="334"/>
        <v>100</v>
      </c>
      <c r="I794" s="13">
        <f t="shared" si="334"/>
        <v>100</v>
      </c>
    </row>
    <row r="795" spans="1:9" hidden="1">
      <c r="A795" s="79" t="s">
        <v>348</v>
      </c>
      <c r="B795" s="25" t="s">
        <v>393</v>
      </c>
      <c r="C795" s="25" t="s">
        <v>349</v>
      </c>
      <c r="D795" s="25"/>
      <c r="E795" s="25"/>
      <c r="F795" s="18">
        <f t="shared" si="334"/>
        <v>100</v>
      </c>
      <c r="G795" s="18">
        <f t="shared" si="334"/>
        <v>100</v>
      </c>
      <c r="H795" s="87">
        <f t="shared" si="334"/>
        <v>100</v>
      </c>
      <c r="I795" s="13">
        <f t="shared" si="334"/>
        <v>100</v>
      </c>
    </row>
    <row r="796" spans="1:9" ht="39.6" hidden="1">
      <c r="A796" s="79" t="s">
        <v>350</v>
      </c>
      <c r="B796" s="25" t="s">
        <v>393</v>
      </c>
      <c r="C796" s="25" t="s">
        <v>349</v>
      </c>
      <c r="D796" s="25" t="s">
        <v>351</v>
      </c>
      <c r="E796" s="25"/>
      <c r="F796" s="18">
        <f t="shared" si="334"/>
        <v>100</v>
      </c>
      <c r="G796" s="18">
        <f t="shared" si="334"/>
        <v>100</v>
      </c>
      <c r="H796" s="87">
        <f t="shared" si="334"/>
        <v>100</v>
      </c>
      <c r="I796" s="13">
        <f t="shared" si="334"/>
        <v>100</v>
      </c>
    </row>
    <row r="797" spans="1:9" ht="26.4" hidden="1">
      <c r="A797" s="79" t="s">
        <v>352</v>
      </c>
      <c r="B797" s="25" t="s">
        <v>393</v>
      </c>
      <c r="C797" s="25" t="s">
        <v>349</v>
      </c>
      <c r="D797" s="25" t="s">
        <v>353</v>
      </c>
      <c r="E797" s="25"/>
      <c r="F797" s="18">
        <f t="shared" si="334"/>
        <v>100</v>
      </c>
      <c r="G797" s="18">
        <f t="shared" si="334"/>
        <v>100</v>
      </c>
      <c r="H797" s="87">
        <f t="shared" si="334"/>
        <v>100</v>
      </c>
      <c r="I797" s="13">
        <f t="shared" si="334"/>
        <v>100</v>
      </c>
    </row>
    <row r="798" spans="1:9" ht="39.6" hidden="1">
      <c r="A798" s="79" t="s">
        <v>354</v>
      </c>
      <c r="B798" s="25" t="s">
        <v>393</v>
      </c>
      <c r="C798" s="25" t="s">
        <v>349</v>
      </c>
      <c r="D798" s="25" t="s">
        <v>355</v>
      </c>
      <c r="E798" s="25"/>
      <c r="F798" s="18">
        <f t="shared" si="334"/>
        <v>100</v>
      </c>
      <c r="G798" s="18">
        <f t="shared" si="334"/>
        <v>100</v>
      </c>
      <c r="H798" s="87">
        <f t="shared" si="334"/>
        <v>100</v>
      </c>
      <c r="I798" s="13">
        <f t="shared" si="334"/>
        <v>100</v>
      </c>
    </row>
    <row r="799" spans="1:9" hidden="1">
      <c r="A799" s="79" t="s">
        <v>80</v>
      </c>
      <c r="B799" s="25" t="s">
        <v>393</v>
      </c>
      <c r="C799" s="25" t="s">
        <v>349</v>
      </c>
      <c r="D799" s="25" t="s">
        <v>355</v>
      </c>
      <c r="E799" s="25" t="s">
        <v>81</v>
      </c>
      <c r="F799" s="18">
        <v>100</v>
      </c>
      <c r="G799" s="18">
        <v>100</v>
      </c>
      <c r="H799" s="87">
        <v>100</v>
      </c>
      <c r="I799" s="13">
        <v>100</v>
      </c>
    </row>
    <row r="800" spans="1:9" ht="26.4">
      <c r="A800" s="77" t="s">
        <v>440</v>
      </c>
      <c r="B800" s="7" t="s">
        <v>441</v>
      </c>
      <c r="C800" s="7"/>
      <c r="D800" s="7"/>
      <c r="E800" s="7"/>
      <c r="F800" s="26">
        <f>F801+F816</f>
        <v>8669.2000000000007</v>
      </c>
      <c r="G800" s="26">
        <f>G801+G816</f>
        <v>8669.2000000000007</v>
      </c>
      <c r="H800" s="92">
        <f>H801+H816</f>
        <v>9067.0000000000018</v>
      </c>
      <c r="I800" s="114">
        <f>I801+I816</f>
        <v>9174.2000000000007</v>
      </c>
    </row>
    <row r="801" spans="1:9">
      <c r="A801" s="78" t="s">
        <v>7</v>
      </c>
      <c r="B801" s="5" t="s">
        <v>441</v>
      </c>
      <c r="C801" s="5" t="s">
        <v>8</v>
      </c>
      <c r="D801" s="5"/>
      <c r="E801" s="5"/>
      <c r="F801" s="18">
        <f t="shared" ref="F801:I802" si="335">F802</f>
        <v>8539.2000000000007</v>
      </c>
      <c r="G801" s="18">
        <f t="shared" si="335"/>
        <v>8539.2000000000007</v>
      </c>
      <c r="H801" s="87">
        <f t="shared" si="335"/>
        <v>8937.0000000000018</v>
      </c>
      <c r="I801" s="13">
        <f t="shared" si="335"/>
        <v>9044.2000000000007</v>
      </c>
    </row>
    <row r="802" spans="1:9" ht="41.4" customHeight="1">
      <c r="A802" s="78" t="s">
        <v>442</v>
      </c>
      <c r="B802" s="5" t="s">
        <v>441</v>
      </c>
      <c r="C802" s="5" t="s">
        <v>443</v>
      </c>
      <c r="D802" s="5"/>
      <c r="E802" s="5"/>
      <c r="F802" s="18">
        <f t="shared" si="335"/>
        <v>8539.2000000000007</v>
      </c>
      <c r="G802" s="18">
        <f t="shared" si="335"/>
        <v>8539.2000000000007</v>
      </c>
      <c r="H802" s="87">
        <f t="shared" si="335"/>
        <v>8937.0000000000018</v>
      </c>
      <c r="I802" s="13">
        <f t="shared" si="335"/>
        <v>9044.2000000000007</v>
      </c>
    </row>
    <row r="803" spans="1:9" ht="26.4">
      <c r="A803" s="78" t="s">
        <v>60</v>
      </c>
      <c r="B803" s="5" t="s">
        <v>441</v>
      </c>
      <c r="C803" s="5" t="s">
        <v>443</v>
      </c>
      <c r="D803" s="5" t="s">
        <v>61</v>
      </c>
      <c r="E803" s="5"/>
      <c r="F803" s="18">
        <f>F804+F809</f>
        <v>8539.2000000000007</v>
      </c>
      <c r="G803" s="18">
        <f>G804+G809</f>
        <v>8539.2000000000007</v>
      </c>
      <c r="H803" s="87">
        <f>H804+H809</f>
        <v>8937.0000000000018</v>
      </c>
      <c r="I803" s="13">
        <f>I804+I809</f>
        <v>9044.2000000000007</v>
      </c>
    </row>
    <row r="804" spans="1:9" ht="39.6">
      <c r="A804" s="78" t="s">
        <v>444</v>
      </c>
      <c r="B804" s="5" t="s">
        <v>441</v>
      </c>
      <c r="C804" s="5" t="s">
        <v>443</v>
      </c>
      <c r="D804" s="5" t="s">
        <v>445</v>
      </c>
      <c r="E804" s="5"/>
      <c r="F804" s="18">
        <v>8487</v>
      </c>
      <c r="G804" s="18">
        <v>8487</v>
      </c>
      <c r="H804" s="87">
        <f>H805</f>
        <v>8776.8000000000011</v>
      </c>
      <c r="I804" s="13">
        <f>I805</f>
        <v>8884</v>
      </c>
    </row>
    <row r="805" spans="1:9">
      <c r="A805" s="78" t="s">
        <v>21</v>
      </c>
      <c r="B805" s="5" t="s">
        <v>441</v>
      </c>
      <c r="C805" s="5" t="s">
        <v>443</v>
      </c>
      <c r="D805" s="5" t="s">
        <v>446</v>
      </c>
      <c r="E805" s="5"/>
      <c r="F805" s="18">
        <f t="shared" ref="F805:I805" si="336">F806+F807+F808</f>
        <v>8487</v>
      </c>
      <c r="G805" s="18">
        <f t="shared" si="336"/>
        <v>8487</v>
      </c>
      <c r="H805" s="87">
        <f t="shared" si="336"/>
        <v>8776.8000000000011</v>
      </c>
      <c r="I805" s="13">
        <f t="shared" si="336"/>
        <v>8884</v>
      </c>
    </row>
    <row r="806" spans="1:9" ht="26.4">
      <c r="A806" s="78" t="s">
        <v>17</v>
      </c>
      <c r="B806" s="5" t="s">
        <v>441</v>
      </c>
      <c r="C806" s="5" t="s">
        <v>443</v>
      </c>
      <c r="D806" s="5" t="s">
        <v>446</v>
      </c>
      <c r="E806" s="5" t="s">
        <v>18</v>
      </c>
      <c r="F806" s="18">
        <v>8214.4</v>
      </c>
      <c r="G806" s="18">
        <v>8214.4</v>
      </c>
      <c r="H806" s="87">
        <v>8504.2000000000007</v>
      </c>
      <c r="I806" s="13">
        <v>8611.4</v>
      </c>
    </row>
    <row r="807" spans="1:9" ht="39.6">
      <c r="A807" s="78" t="s">
        <v>23</v>
      </c>
      <c r="B807" s="5" t="s">
        <v>441</v>
      </c>
      <c r="C807" s="5" t="s">
        <v>443</v>
      </c>
      <c r="D807" s="5" t="s">
        <v>446</v>
      </c>
      <c r="E807" s="5" t="s">
        <v>24</v>
      </c>
      <c r="F807" s="18">
        <v>266.60000000000002</v>
      </c>
      <c r="G807" s="18">
        <v>266.60000000000002</v>
      </c>
      <c r="H807" s="87">
        <v>266.60000000000002</v>
      </c>
      <c r="I807" s="13">
        <v>271.89999999999998</v>
      </c>
    </row>
    <row r="808" spans="1:9" ht="26.4">
      <c r="A808" s="78" t="s">
        <v>25</v>
      </c>
      <c r="B808" s="5" t="s">
        <v>441</v>
      </c>
      <c r="C808" s="5" t="s">
        <v>443</v>
      </c>
      <c r="D808" s="5" t="s">
        <v>446</v>
      </c>
      <c r="E808" s="5" t="s">
        <v>26</v>
      </c>
      <c r="F808" s="18">
        <v>6</v>
      </c>
      <c r="G808" s="18">
        <v>6</v>
      </c>
      <c r="H808" s="87">
        <v>6</v>
      </c>
      <c r="I808" s="13">
        <v>0.7</v>
      </c>
    </row>
    <row r="809" spans="1:9" ht="26.4">
      <c r="A809" s="78" t="s">
        <v>62</v>
      </c>
      <c r="B809" s="5" t="s">
        <v>441</v>
      </c>
      <c r="C809" s="5" t="s">
        <v>443</v>
      </c>
      <c r="D809" s="5" t="s">
        <v>63</v>
      </c>
      <c r="E809" s="5"/>
      <c r="F809" s="18">
        <f t="shared" ref="F809:G809" si="337">F810+F812</f>
        <v>52.2</v>
      </c>
      <c r="G809" s="18">
        <f t="shared" si="337"/>
        <v>52.2</v>
      </c>
      <c r="H809" s="87">
        <f>H810+H812+H814</f>
        <v>160.19999999999999</v>
      </c>
      <c r="I809" s="13">
        <f>I810+I812+I814</f>
        <v>160.19999999999999</v>
      </c>
    </row>
    <row r="810" spans="1:9" ht="26.4">
      <c r="A810" s="78" t="s">
        <v>447</v>
      </c>
      <c r="B810" s="5" t="s">
        <v>441</v>
      </c>
      <c r="C810" s="5" t="s">
        <v>443</v>
      </c>
      <c r="D810" s="5" t="s">
        <v>448</v>
      </c>
      <c r="E810" s="5"/>
      <c r="F810" s="18">
        <f t="shared" ref="F810:I810" si="338">F811</f>
        <v>40</v>
      </c>
      <c r="G810" s="18">
        <f t="shared" si="338"/>
        <v>40</v>
      </c>
      <c r="H810" s="87">
        <f t="shared" si="338"/>
        <v>40</v>
      </c>
      <c r="I810" s="13">
        <f t="shared" si="338"/>
        <v>40.700000000000003</v>
      </c>
    </row>
    <row r="811" spans="1:9" ht="39.6">
      <c r="A811" s="78" t="s">
        <v>23</v>
      </c>
      <c r="B811" s="5" t="s">
        <v>441</v>
      </c>
      <c r="C811" s="5" t="s">
        <v>443</v>
      </c>
      <c r="D811" s="5" t="s">
        <v>448</v>
      </c>
      <c r="E811" s="5" t="s">
        <v>24</v>
      </c>
      <c r="F811" s="18">
        <v>40</v>
      </c>
      <c r="G811" s="18">
        <v>40</v>
      </c>
      <c r="H811" s="87">
        <v>40</v>
      </c>
      <c r="I811" s="13">
        <v>40.700000000000003</v>
      </c>
    </row>
    <row r="812" spans="1:9" ht="26.4">
      <c r="A812" s="78" t="s">
        <v>464</v>
      </c>
      <c r="B812" s="5" t="s">
        <v>441</v>
      </c>
      <c r="C812" s="5" t="s">
        <v>443</v>
      </c>
      <c r="D812" s="5" t="s">
        <v>65</v>
      </c>
      <c r="E812" s="5"/>
      <c r="F812" s="18">
        <f t="shared" ref="F812:I812" si="339">F813</f>
        <v>12.2</v>
      </c>
      <c r="G812" s="18">
        <f t="shared" si="339"/>
        <v>12.2</v>
      </c>
      <c r="H812" s="87">
        <f t="shared" si="339"/>
        <v>12.2</v>
      </c>
      <c r="I812" s="13">
        <f t="shared" si="339"/>
        <v>11.5</v>
      </c>
    </row>
    <row r="813" spans="1:9" ht="39.6">
      <c r="A813" s="78" t="s">
        <v>23</v>
      </c>
      <c r="B813" s="5" t="s">
        <v>441</v>
      </c>
      <c r="C813" s="5" t="s">
        <v>443</v>
      </c>
      <c r="D813" s="5" t="s">
        <v>65</v>
      </c>
      <c r="E813" s="5" t="s">
        <v>24</v>
      </c>
      <c r="F813" s="18">
        <v>12.2</v>
      </c>
      <c r="G813" s="18">
        <v>12.2</v>
      </c>
      <c r="H813" s="87">
        <v>12.2</v>
      </c>
      <c r="I813" s="13">
        <v>11.5</v>
      </c>
    </row>
    <row r="814" spans="1:9" ht="66" hidden="1" customHeight="1">
      <c r="A814" s="79" t="s">
        <v>573</v>
      </c>
      <c r="B814" s="25" t="s">
        <v>441</v>
      </c>
      <c r="C814" s="25" t="s">
        <v>443</v>
      </c>
      <c r="D814" s="25" t="s">
        <v>574</v>
      </c>
      <c r="E814" s="25"/>
      <c r="F814" s="18"/>
      <c r="G814" s="18"/>
      <c r="H814" s="87">
        <f t="shared" ref="H814:I814" si="340">H815</f>
        <v>108</v>
      </c>
      <c r="I814" s="13">
        <f t="shared" si="340"/>
        <v>108</v>
      </c>
    </row>
    <row r="815" spans="1:9" ht="26.4" hidden="1">
      <c r="A815" s="79" t="s">
        <v>17</v>
      </c>
      <c r="B815" s="25" t="s">
        <v>441</v>
      </c>
      <c r="C815" s="25" t="s">
        <v>443</v>
      </c>
      <c r="D815" s="25" t="s">
        <v>574</v>
      </c>
      <c r="E815" s="25" t="s">
        <v>18</v>
      </c>
      <c r="F815" s="18"/>
      <c r="G815" s="18"/>
      <c r="H815" s="87">
        <v>108</v>
      </c>
      <c r="I815" s="13">
        <v>108</v>
      </c>
    </row>
    <row r="816" spans="1:9" ht="26.4" hidden="1">
      <c r="A816" s="78" t="s">
        <v>449</v>
      </c>
      <c r="B816" s="5" t="s">
        <v>441</v>
      </c>
      <c r="C816" s="5" t="s">
        <v>450</v>
      </c>
      <c r="D816" s="5"/>
      <c r="E816" s="5"/>
      <c r="F816" s="18">
        <f t="shared" ref="F816:I820" si="341">F817</f>
        <v>130</v>
      </c>
      <c r="G816" s="18">
        <f t="shared" si="341"/>
        <v>130</v>
      </c>
      <c r="H816" s="87">
        <f t="shared" si="341"/>
        <v>130</v>
      </c>
      <c r="I816" s="13">
        <f t="shared" si="341"/>
        <v>130</v>
      </c>
    </row>
    <row r="817" spans="1:9" ht="26.4" hidden="1">
      <c r="A817" s="78" t="s">
        <v>451</v>
      </c>
      <c r="B817" s="5" t="s">
        <v>441</v>
      </c>
      <c r="C817" s="5" t="s">
        <v>452</v>
      </c>
      <c r="D817" s="5"/>
      <c r="E817" s="5"/>
      <c r="F817" s="18">
        <f t="shared" si="341"/>
        <v>130</v>
      </c>
      <c r="G817" s="18">
        <f t="shared" si="341"/>
        <v>130</v>
      </c>
      <c r="H817" s="87">
        <f t="shared" si="341"/>
        <v>130</v>
      </c>
      <c r="I817" s="13">
        <f t="shared" si="341"/>
        <v>130</v>
      </c>
    </row>
    <row r="818" spans="1:9" ht="26.4" hidden="1">
      <c r="A818" s="78" t="s">
        <v>60</v>
      </c>
      <c r="B818" s="5" t="s">
        <v>441</v>
      </c>
      <c r="C818" s="5" t="s">
        <v>452</v>
      </c>
      <c r="D818" s="5" t="s">
        <v>61</v>
      </c>
      <c r="E818" s="5"/>
      <c r="F818" s="18">
        <f t="shared" si="341"/>
        <v>130</v>
      </c>
      <c r="G818" s="18">
        <f t="shared" si="341"/>
        <v>130</v>
      </c>
      <c r="H818" s="87">
        <f t="shared" si="341"/>
        <v>130</v>
      </c>
      <c r="I818" s="13">
        <f t="shared" si="341"/>
        <v>130</v>
      </c>
    </row>
    <row r="819" spans="1:9" ht="39.6" hidden="1">
      <c r="A819" s="78" t="s">
        <v>444</v>
      </c>
      <c r="B819" s="5" t="s">
        <v>441</v>
      </c>
      <c r="C819" s="5" t="s">
        <v>452</v>
      </c>
      <c r="D819" s="5" t="s">
        <v>445</v>
      </c>
      <c r="E819" s="5"/>
      <c r="F819" s="18">
        <f t="shared" si="341"/>
        <v>130</v>
      </c>
      <c r="G819" s="18">
        <f t="shared" si="341"/>
        <v>130</v>
      </c>
      <c r="H819" s="87">
        <f t="shared" si="341"/>
        <v>130</v>
      </c>
      <c r="I819" s="13">
        <f t="shared" si="341"/>
        <v>130</v>
      </c>
    </row>
    <row r="820" spans="1:9" ht="26.4" hidden="1">
      <c r="A820" s="78" t="s">
        <v>453</v>
      </c>
      <c r="B820" s="5" t="s">
        <v>441</v>
      </c>
      <c r="C820" s="5" t="s">
        <v>452</v>
      </c>
      <c r="D820" s="5" t="s">
        <v>454</v>
      </c>
      <c r="E820" s="5"/>
      <c r="F820" s="18">
        <f t="shared" si="341"/>
        <v>130</v>
      </c>
      <c r="G820" s="18">
        <f t="shared" si="341"/>
        <v>130</v>
      </c>
      <c r="H820" s="87">
        <f t="shared" si="341"/>
        <v>130</v>
      </c>
      <c r="I820" s="13">
        <f t="shared" si="341"/>
        <v>130</v>
      </c>
    </row>
    <row r="821" spans="1:9" hidden="1">
      <c r="A821" s="78" t="s">
        <v>455</v>
      </c>
      <c r="B821" s="5" t="s">
        <v>441</v>
      </c>
      <c r="C821" s="5" t="s">
        <v>452</v>
      </c>
      <c r="D821" s="5" t="s">
        <v>454</v>
      </c>
      <c r="E821" s="5" t="s">
        <v>456</v>
      </c>
      <c r="F821" s="18">
        <v>130</v>
      </c>
      <c r="G821" s="18">
        <v>130</v>
      </c>
      <c r="H821" s="87">
        <v>130</v>
      </c>
      <c r="I821" s="13">
        <v>130</v>
      </c>
    </row>
    <row r="822" spans="1:9" ht="26.4">
      <c r="A822" s="77" t="s">
        <v>457</v>
      </c>
      <c r="B822" s="7" t="s">
        <v>458</v>
      </c>
      <c r="C822" s="7"/>
      <c r="D822" s="7"/>
      <c r="E822" s="7"/>
      <c r="F822" s="26">
        <f t="shared" ref="F822:I823" si="342">F823</f>
        <v>1561</v>
      </c>
      <c r="G822" s="26">
        <f t="shared" si="342"/>
        <v>1561</v>
      </c>
      <c r="H822" s="92">
        <f t="shared" si="342"/>
        <v>1623.3</v>
      </c>
      <c r="I822" s="114">
        <f t="shared" si="342"/>
        <v>1484.9</v>
      </c>
    </row>
    <row r="823" spans="1:9">
      <c r="A823" s="78" t="s">
        <v>7</v>
      </c>
      <c r="B823" s="5" t="s">
        <v>458</v>
      </c>
      <c r="C823" s="5" t="s">
        <v>8</v>
      </c>
      <c r="D823" s="5"/>
      <c r="E823" s="5"/>
      <c r="F823" s="18">
        <f t="shared" si="342"/>
        <v>1561</v>
      </c>
      <c r="G823" s="18">
        <f t="shared" si="342"/>
        <v>1561</v>
      </c>
      <c r="H823" s="87">
        <f t="shared" si="342"/>
        <v>1623.3</v>
      </c>
      <c r="I823" s="13">
        <f t="shared" si="342"/>
        <v>1484.9</v>
      </c>
    </row>
    <row r="824" spans="1:9" ht="42" customHeight="1">
      <c r="A824" s="78" t="s">
        <v>442</v>
      </c>
      <c r="B824" s="5" t="s">
        <v>458</v>
      </c>
      <c r="C824" s="5" t="s">
        <v>443</v>
      </c>
      <c r="D824" s="5"/>
      <c r="E824" s="5"/>
      <c r="F824" s="18">
        <f t="shared" ref="F824:I824" si="343">F825+F829</f>
        <v>1561</v>
      </c>
      <c r="G824" s="18">
        <f t="shared" si="343"/>
        <v>1561</v>
      </c>
      <c r="H824" s="87">
        <f t="shared" si="343"/>
        <v>1623.3</v>
      </c>
      <c r="I824" s="13">
        <f t="shared" si="343"/>
        <v>1484.9</v>
      </c>
    </row>
    <row r="825" spans="1:9" ht="26.4" hidden="1">
      <c r="A825" s="78" t="s">
        <v>60</v>
      </c>
      <c r="B825" s="5" t="s">
        <v>458</v>
      </c>
      <c r="C825" s="5" t="s">
        <v>443</v>
      </c>
      <c r="D825" s="5" t="s">
        <v>61</v>
      </c>
      <c r="E825" s="5"/>
      <c r="F825" s="18">
        <f t="shared" ref="F825:I827" si="344">F826</f>
        <v>3</v>
      </c>
      <c r="G825" s="18">
        <f t="shared" si="344"/>
        <v>3</v>
      </c>
      <c r="H825" s="87">
        <f t="shared" si="344"/>
        <v>3</v>
      </c>
      <c r="I825" s="13">
        <f t="shared" si="344"/>
        <v>3</v>
      </c>
    </row>
    <row r="826" spans="1:9" ht="26.4" hidden="1">
      <c r="A826" s="78" t="s">
        <v>62</v>
      </c>
      <c r="B826" s="5" t="s">
        <v>458</v>
      </c>
      <c r="C826" s="5" t="s">
        <v>443</v>
      </c>
      <c r="D826" s="5" t="s">
        <v>63</v>
      </c>
      <c r="E826" s="5"/>
      <c r="F826" s="18">
        <f t="shared" si="344"/>
        <v>3</v>
      </c>
      <c r="G826" s="18">
        <f t="shared" si="344"/>
        <v>3</v>
      </c>
      <c r="H826" s="87">
        <f t="shared" si="344"/>
        <v>3</v>
      </c>
      <c r="I826" s="13">
        <f t="shared" si="344"/>
        <v>3</v>
      </c>
    </row>
    <row r="827" spans="1:9" ht="39.6" hidden="1">
      <c r="A827" s="78" t="s">
        <v>459</v>
      </c>
      <c r="B827" s="5" t="s">
        <v>458</v>
      </c>
      <c r="C827" s="5" t="s">
        <v>443</v>
      </c>
      <c r="D827" s="5" t="s">
        <v>460</v>
      </c>
      <c r="E827" s="5"/>
      <c r="F827" s="18">
        <f t="shared" si="344"/>
        <v>3</v>
      </c>
      <c r="G827" s="18">
        <f t="shared" si="344"/>
        <v>3</v>
      </c>
      <c r="H827" s="87">
        <f t="shared" si="344"/>
        <v>3</v>
      </c>
      <c r="I827" s="13">
        <f t="shared" si="344"/>
        <v>3</v>
      </c>
    </row>
    <row r="828" spans="1:9" ht="39.6" hidden="1">
      <c r="A828" s="78" t="s">
        <v>23</v>
      </c>
      <c r="B828" s="5" t="s">
        <v>458</v>
      </c>
      <c r="C828" s="5" t="s">
        <v>443</v>
      </c>
      <c r="D828" s="5" t="s">
        <v>460</v>
      </c>
      <c r="E828" s="5" t="s">
        <v>24</v>
      </c>
      <c r="F828" s="18">
        <v>3</v>
      </c>
      <c r="G828" s="18">
        <v>3</v>
      </c>
      <c r="H828" s="87">
        <v>3</v>
      </c>
      <c r="I828" s="13">
        <v>3</v>
      </c>
    </row>
    <row r="829" spans="1:9" ht="20.399999999999999" customHeight="1">
      <c r="A829" s="78" t="s">
        <v>48</v>
      </c>
      <c r="B829" s="5" t="s">
        <v>458</v>
      </c>
      <c r="C829" s="5" t="s">
        <v>443</v>
      </c>
      <c r="D829" s="5" t="s">
        <v>49</v>
      </c>
      <c r="E829" s="5"/>
      <c r="F829" s="18">
        <f t="shared" ref="F829:I829" si="345">F830</f>
        <v>1558</v>
      </c>
      <c r="G829" s="18">
        <f t="shared" si="345"/>
        <v>1558</v>
      </c>
      <c r="H829" s="87">
        <f t="shared" si="345"/>
        <v>1620.3</v>
      </c>
      <c r="I829" s="13">
        <f t="shared" si="345"/>
        <v>1481.9</v>
      </c>
    </row>
    <row r="830" spans="1:9" ht="26.4">
      <c r="A830" s="78" t="s">
        <v>461</v>
      </c>
      <c r="B830" s="5" t="s">
        <v>458</v>
      </c>
      <c r="C830" s="5" t="s">
        <v>443</v>
      </c>
      <c r="D830" s="5" t="s">
        <v>462</v>
      </c>
      <c r="E830" s="5"/>
      <c r="F830" s="18">
        <f t="shared" ref="F830:I830" si="346">F831+F832</f>
        <v>1558</v>
      </c>
      <c r="G830" s="18">
        <f t="shared" si="346"/>
        <v>1558</v>
      </c>
      <c r="H830" s="87">
        <f t="shared" si="346"/>
        <v>1620.3</v>
      </c>
      <c r="I830" s="13">
        <f t="shared" si="346"/>
        <v>1481.9</v>
      </c>
    </row>
    <row r="831" spans="1:9" ht="26.4">
      <c r="A831" s="78" t="s">
        <v>17</v>
      </c>
      <c r="B831" s="5" t="s">
        <v>458</v>
      </c>
      <c r="C831" s="5" t="s">
        <v>443</v>
      </c>
      <c r="D831" s="5" t="s">
        <v>462</v>
      </c>
      <c r="E831" s="5" t="s">
        <v>18</v>
      </c>
      <c r="F831" s="18">
        <v>1494</v>
      </c>
      <c r="G831" s="18">
        <v>1494</v>
      </c>
      <c r="H831" s="87">
        <v>1556.3</v>
      </c>
      <c r="I831" s="13">
        <v>1417.9</v>
      </c>
    </row>
    <row r="832" spans="1:9" ht="39.6" hidden="1">
      <c r="A832" s="78" t="s">
        <v>23</v>
      </c>
      <c r="B832" s="5" t="s">
        <v>458</v>
      </c>
      <c r="C832" s="5" t="s">
        <v>443</v>
      </c>
      <c r="D832" s="5" t="s">
        <v>462</v>
      </c>
      <c r="E832" s="5" t="s">
        <v>24</v>
      </c>
      <c r="F832" s="19">
        <v>64</v>
      </c>
      <c r="G832" s="19">
        <v>64</v>
      </c>
      <c r="H832" s="89">
        <v>64</v>
      </c>
      <c r="I832" s="13">
        <v>64</v>
      </c>
    </row>
    <row r="833" spans="1:9">
      <c r="A833" s="82" t="s">
        <v>463</v>
      </c>
      <c r="B833" s="4"/>
      <c r="C833" s="4"/>
      <c r="D833" s="4"/>
      <c r="E833" s="4"/>
      <c r="F833" s="16" t="e">
        <f>F5+F155+F198+F362+F493+F532+F625+F800+F822</f>
        <v>#REF!</v>
      </c>
      <c r="G833" s="16" t="e">
        <f>G5+G155+G198+G362+G493+G532+G625+G800+G822</f>
        <v>#REF!</v>
      </c>
      <c r="H833" s="50">
        <f>H5+H155+H181+H362+H493+H532+H625+H800+H822</f>
        <v>1699170.0227000003</v>
      </c>
      <c r="I833" s="50">
        <f>I5+I155+I181+I362+I493+I532+I625+I800+I822</f>
        <v>1944704.2</v>
      </c>
    </row>
  </sheetData>
  <mergeCells count="10">
    <mergeCell ref="I3:I4"/>
    <mergeCell ref="A1:I1"/>
    <mergeCell ref="H3:H4"/>
    <mergeCell ref="G3:G4"/>
    <mergeCell ref="F3:F4"/>
    <mergeCell ref="A3:A4"/>
    <mergeCell ref="B3:B4"/>
    <mergeCell ref="C3:C4"/>
    <mergeCell ref="D3:D4"/>
    <mergeCell ref="E3:E4"/>
  </mergeCells>
  <pageMargins left="0.59055118110236227" right="0.59055118110236227" top="0.55118110236220474" bottom="0.55118110236220474" header="0.31496062992125984" footer="0.31496062992125984"/>
  <pageSetup paperSize="9" scale="95" firstPageNumber="1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Larisa</cp:lastModifiedBy>
  <cp:lastPrinted>2018-12-12T10:48:51Z</cp:lastPrinted>
  <dcterms:created xsi:type="dcterms:W3CDTF">2016-03-29T11:31:48Z</dcterms:created>
  <dcterms:modified xsi:type="dcterms:W3CDTF">2018-12-12T10:50:27Z</dcterms:modified>
</cp:coreProperties>
</file>