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225" windowWidth="15120" windowHeight="7890" activeTab="6"/>
  </bookViews>
  <sheets>
    <sheet name="ф 1" sheetId="18" r:id="rId1"/>
    <sheet name="ф 2" sheetId="19" r:id="rId2"/>
    <sheet name="ф 3" sheetId="15" r:id="rId3"/>
    <sheet name="ф 4" sheetId="17" r:id="rId4"/>
    <sheet name="ф 5" sheetId="14" r:id="rId5"/>
    <sheet name="ф 6" sheetId="16" r:id="rId6"/>
    <sheet name="ф7" sheetId="20" r:id="rId7"/>
  </sheets>
  <calcPr calcId="124519"/>
</workbook>
</file>

<file path=xl/calcChain.xml><?xml version="1.0" encoding="utf-8"?>
<calcChain xmlns="http://schemas.openxmlformats.org/spreadsheetml/2006/main">
  <c r="M43" i="18"/>
  <c r="P47"/>
  <c r="Q47"/>
  <c r="G21" i="19"/>
  <c r="G29" l="1"/>
  <c r="G28"/>
  <c r="G26"/>
  <c r="E26"/>
  <c r="F26"/>
  <c r="F25" s="1"/>
  <c r="F11" l="1"/>
  <c r="E11"/>
  <c r="O18" i="18"/>
  <c r="N18"/>
  <c r="M18"/>
  <c r="M17" s="1"/>
  <c r="Q19"/>
  <c r="P19"/>
  <c r="E25" i="19"/>
  <c r="G25" s="1"/>
  <c r="J9" i="20"/>
  <c r="F9"/>
  <c r="J8"/>
  <c r="F8"/>
  <c r="I7"/>
  <c r="H7"/>
  <c r="J7" s="1"/>
  <c r="F7" s="1"/>
  <c r="J27" i="14"/>
  <c r="I27"/>
  <c r="J26"/>
  <c r="I26"/>
  <c r="J25"/>
  <c r="I25"/>
  <c r="J24"/>
  <c r="I24"/>
  <c r="J23"/>
  <c r="I23"/>
  <c r="J22"/>
  <c r="I22"/>
  <c r="J19"/>
  <c r="J18"/>
  <c r="J17"/>
  <c r="J16"/>
  <c r="J15"/>
  <c r="J14"/>
  <c r="J12"/>
  <c r="J11"/>
  <c r="J9"/>
  <c r="K13" i="17"/>
  <c r="J13"/>
  <c r="K12"/>
  <c r="J12"/>
  <c r="K11"/>
  <c r="J11"/>
  <c r="K10"/>
  <c r="J10"/>
  <c r="K9"/>
  <c r="J9"/>
  <c r="K8"/>
  <c r="J8"/>
  <c r="Q54" i="18"/>
  <c r="P54"/>
  <c r="Q53"/>
  <c r="P53"/>
  <c r="Q52"/>
  <c r="P52"/>
  <c r="P51"/>
  <c r="Q50"/>
  <c r="P50"/>
  <c r="Q49"/>
  <c r="P49"/>
  <c r="Q48"/>
  <c r="P48"/>
  <c r="Q45"/>
  <c r="P45"/>
  <c r="Q44"/>
  <c r="P44"/>
  <c r="O43"/>
  <c r="N43"/>
  <c r="N42" s="1"/>
  <c r="M42"/>
  <c r="Q41"/>
  <c r="P41"/>
  <c r="Q40"/>
  <c r="P40"/>
  <c r="O40"/>
  <c r="N40"/>
  <c r="M40"/>
  <c r="J40"/>
  <c r="I40"/>
  <c r="H40"/>
  <c r="Q33"/>
  <c r="P33"/>
  <c r="N24"/>
  <c r="O24"/>
  <c r="M24"/>
  <c r="Q29"/>
  <c r="P29"/>
  <c r="Q25"/>
  <c r="P25"/>
  <c r="N20"/>
  <c r="O20"/>
  <c r="M20"/>
  <c r="Q22"/>
  <c r="P22"/>
  <c r="Q21"/>
  <c r="P21"/>
  <c r="F18" i="19"/>
  <c r="F16"/>
  <c r="F10"/>
  <c r="E16"/>
  <c r="E10"/>
  <c r="G10" s="1"/>
  <c r="E18"/>
  <c r="E17" s="1"/>
  <c r="G20"/>
  <c r="Q37" i="18"/>
  <c r="Q36" s="1"/>
  <c r="P37"/>
  <c r="P36" s="1"/>
  <c r="O36"/>
  <c r="N36"/>
  <c r="M36"/>
  <c r="L36"/>
  <c r="K36"/>
  <c r="J36"/>
  <c r="I36"/>
  <c r="H36"/>
  <c r="O32"/>
  <c r="N32"/>
  <c r="M32"/>
  <c r="L32"/>
  <c r="K32"/>
  <c r="J32"/>
  <c r="I32"/>
  <c r="H32"/>
  <c r="I20"/>
  <c r="J20"/>
  <c r="K20"/>
  <c r="H20"/>
  <c r="I24"/>
  <c r="J24"/>
  <c r="K24"/>
  <c r="L24"/>
  <c r="H24"/>
  <c r="I28"/>
  <c r="J28"/>
  <c r="K28"/>
  <c r="L28"/>
  <c r="M28"/>
  <c r="N28"/>
  <c r="O28"/>
  <c r="H28"/>
  <c r="I17"/>
  <c r="J17"/>
  <c r="K17"/>
  <c r="L17"/>
  <c r="H17"/>
  <c r="P43" l="1"/>
  <c r="P20"/>
  <c r="Q24"/>
  <c r="O42"/>
  <c r="P42" s="1"/>
  <c r="Q28"/>
  <c r="Q20"/>
  <c r="Q43"/>
  <c r="P18"/>
  <c r="P17" s="1"/>
  <c r="O17"/>
  <c r="Q32"/>
  <c r="G16" i="19"/>
  <c r="P24" i="18"/>
  <c r="Q18"/>
  <c r="Q17" s="1"/>
  <c r="E8" i="19"/>
  <c r="E7" s="1"/>
  <c r="G11"/>
  <c r="G18"/>
  <c r="F17"/>
  <c r="G17" s="1"/>
  <c r="P32" i="18"/>
  <c r="P28"/>
  <c r="N17"/>
  <c r="F8" i="19"/>
  <c r="O14" i="18" l="1"/>
  <c r="O13" s="1"/>
  <c r="Q42"/>
  <c r="F7" i="19"/>
  <c r="G7" s="1"/>
  <c r="G8"/>
  <c r="N14" i="18"/>
  <c r="M14"/>
  <c r="P14" s="1"/>
  <c r="P13" s="1"/>
  <c r="Q14" l="1"/>
  <c r="Q13" s="1"/>
  <c r="N13"/>
  <c r="M13"/>
</calcChain>
</file>

<file path=xl/sharedStrings.xml><?xml version="1.0" encoding="utf-8"?>
<sst xmlns="http://schemas.openxmlformats.org/spreadsheetml/2006/main" count="666" uniqueCount="279">
  <si>
    <t>х</t>
  </si>
  <si>
    <t>Ответственный исполнитель мероприятия</t>
  </si>
  <si>
    <t xml:space="preserve">________________     (дата) </t>
  </si>
  <si>
    <t>постановление Администрации города Воткинска</t>
  </si>
  <si>
    <t>Координатор</t>
  </si>
  <si>
    <t>Ответственный исполнитель</t>
  </si>
  <si>
    <t xml:space="preserve">Эффективность реализации муниципальной программы (подпрограммы) </t>
  </si>
  <si>
    <t>Степень достижения плановых значений целевых показателей (индикаторов)</t>
  </si>
  <si>
    <t xml:space="preserve">Степень реализации мероприятий </t>
  </si>
  <si>
    <t>Степень соответствия запланированному уровню расходов</t>
  </si>
  <si>
    <t>Эффективность использования средств бюджета муниципального образования</t>
  </si>
  <si>
    <r>
      <t xml:space="preserve">Э </t>
    </r>
    <r>
      <rPr>
        <vertAlign val="subscript"/>
        <sz val="8"/>
        <color indexed="8"/>
        <rFont val="Times New Roman"/>
        <family val="1"/>
        <charset val="204"/>
      </rPr>
      <t>МП</t>
    </r>
  </si>
  <si>
    <r>
      <t xml:space="preserve">СП </t>
    </r>
    <r>
      <rPr>
        <vertAlign val="subscript"/>
        <sz val="8"/>
        <color indexed="8"/>
        <rFont val="Times New Roman"/>
        <family val="1"/>
        <charset val="204"/>
      </rPr>
      <t>МП</t>
    </r>
  </si>
  <si>
    <r>
      <t xml:space="preserve">СМ </t>
    </r>
    <r>
      <rPr>
        <vertAlign val="subscript"/>
        <sz val="8"/>
        <color indexed="8"/>
        <rFont val="Times New Roman"/>
        <family val="1"/>
        <charset val="204"/>
      </rPr>
      <t>МП</t>
    </r>
  </si>
  <si>
    <r>
      <t xml:space="preserve">СР </t>
    </r>
    <r>
      <rPr>
        <vertAlign val="subscript"/>
        <sz val="8"/>
        <color indexed="8"/>
        <rFont val="Times New Roman"/>
        <family val="1"/>
        <charset val="204"/>
      </rPr>
      <t>МП</t>
    </r>
  </si>
  <si>
    <r>
      <t xml:space="preserve">Э </t>
    </r>
    <r>
      <rPr>
        <vertAlign val="subscript"/>
        <sz val="8"/>
        <color indexed="8"/>
        <rFont val="Times New Roman"/>
        <family val="1"/>
        <charset val="204"/>
      </rPr>
      <t>БС</t>
    </r>
  </si>
  <si>
    <t>Ожидаемый непосредственный результат</t>
  </si>
  <si>
    <t>2</t>
  </si>
  <si>
    <t>1</t>
  </si>
  <si>
    <t>Код аналитической программной классификации</t>
  </si>
  <si>
    <t>Пп</t>
  </si>
  <si>
    <t>ОМ</t>
  </si>
  <si>
    <t>М</t>
  </si>
  <si>
    <t>02</t>
  </si>
  <si>
    <t>МП</t>
  </si>
  <si>
    <t>Наименование подпрограммы, основного мероприятия, мероприятия</t>
  </si>
  <si>
    <t>№ п/п</t>
  </si>
  <si>
    <t>Наименование целевого показателя (индикатора)</t>
  </si>
  <si>
    <t>Единица измерения</t>
  </si>
  <si>
    <t>Значения целевых показателей (индикаторов)</t>
  </si>
  <si>
    <t>01</t>
  </si>
  <si>
    <t>Показатель применения меры</t>
  </si>
  <si>
    <t>Наименование муниципальной программы, подпрограммы, основного мероприятия, мероприятия</t>
  </si>
  <si>
    <t>Ответственный исполнитель, соисполнитель</t>
  </si>
  <si>
    <t>Код бюджетной классификации</t>
  </si>
  <si>
    <t>Расходы бюджета муниципального образования, тыс. рублей</t>
  </si>
  <si>
    <t>ГРБС</t>
  </si>
  <si>
    <t>Рз</t>
  </si>
  <si>
    <t>Пр</t>
  </si>
  <si>
    <t>ЦС</t>
  </si>
  <si>
    <t>ВР</t>
  </si>
  <si>
    <t>Всего</t>
  </si>
  <si>
    <t>Наименование муниципальной программы, подпрограммы</t>
  </si>
  <si>
    <t>Источник финансирования</t>
  </si>
  <si>
    <t>Оценка расходов, тыс. рублей</t>
  </si>
  <si>
    <t>бюджет города Воткинска</t>
  </si>
  <si>
    <t>в том числе:</t>
  </si>
  <si>
    <t>собственные средства бюджета города Воткинска</t>
  </si>
  <si>
    <t>субсидии из бюджета Российской Федерации</t>
  </si>
  <si>
    <t>субсидии из бюджета Удмуртской Республики</t>
  </si>
  <si>
    <t>субвенции из бюджета Удмуртской Республики</t>
  </si>
  <si>
    <t>средства бюджета Удмуртской Республики, планируемые к привлечению</t>
  </si>
  <si>
    <t>иные источники</t>
  </si>
  <si>
    <t>средства  из бюджета Российской Федерации, планируемые к привлечению</t>
  </si>
  <si>
    <t>И</t>
  </si>
  <si>
    <t>Утверждаю</t>
  </si>
  <si>
    <t>Достигнутый результат</t>
  </si>
  <si>
    <t>Проблемы, возникшие в ходе реализации мероприятия</t>
  </si>
  <si>
    <t>Форма 6. Сведения о внесенных за отчетный период изменениях в муниципальную программу</t>
  </si>
  <si>
    <t>Вид правового акта</t>
  </si>
  <si>
    <t>Дата принятия</t>
  </si>
  <si>
    <t>Номер</t>
  </si>
  <si>
    <t>Суть изменений (краткое содержание)</t>
  </si>
  <si>
    <t>Кассовые расходы,%</t>
  </si>
  <si>
    <t>План на отчетный период</t>
  </si>
  <si>
    <t>План на отчетный год</t>
  </si>
  <si>
    <t>Кассовое исполнение на конец отчетного периода</t>
  </si>
  <si>
    <t>к плану на отчетный год</t>
  </si>
  <si>
    <t>к плану на отчетный период</t>
  </si>
  <si>
    <t>Срок выполнения плановый</t>
  </si>
  <si>
    <t>Срок выполнения фактический</t>
  </si>
  <si>
    <t>Форма 3. Отчет о выполнении основных мероприятий муниципальной программы</t>
  </si>
  <si>
    <t>План на конец отчетного (текущего)  года</t>
  </si>
  <si>
    <t>Факт на начало отчетного периода (за прошлый год)</t>
  </si>
  <si>
    <t xml:space="preserve">Факт на конец отчетного периода </t>
  </si>
  <si>
    <t>Темп роста к уровню прошлого года, %</t>
  </si>
  <si>
    <t>Оценка расходов согласно муниципальной программе</t>
  </si>
  <si>
    <t>Фактические расходы на отчетную дату</t>
  </si>
  <si>
    <t>Отношение фактических расходов к оценке расходов, %</t>
  </si>
  <si>
    <t xml:space="preserve"> Форма 1. Отчет об использовании  бюджетных ассигнований бюджета МО "Город Воткинск" на реализацию муниципальной программы </t>
  </si>
  <si>
    <t>Форма 2. Отчет о расходах на реализацию муниципальной программы за счет всех источников финансирования</t>
  </si>
  <si>
    <t>Форма 7. Результаты оценки эффективности муниципальной  программы (подпрограммы)</t>
  </si>
  <si>
    <t>10=8/9</t>
  </si>
  <si>
    <t>6=7х10</t>
  </si>
  <si>
    <t>Относительное отклонение факта от плана*</t>
  </si>
  <si>
    <t xml:space="preserve">Примечание: </t>
  </si>
  <si>
    <t>- значения показателей округляются до 3-х знаков после запятой</t>
  </si>
  <si>
    <t>- к результатам оценки прикладывается расчет показателей</t>
  </si>
  <si>
    <t>Отчет о реализации муниципальной программы "Сохранение и формирование здорового образа жизни населения на 2015-2020 годы"</t>
  </si>
  <si>
    <t>зам. Главы Администрации г. Воткинска по социальным вопросам</t>
  </si>
  <si>
    <t>Управление культуры, спорта и молодежной политики</t>
  </si>
  <si>
    <t>Создание условий для развития физической культуры и спорта</t>
  </si>
  <si>
    <t>«Организация отдыха детей в каникулярное время на 2015-2020 годы»</t>
  </si>
  <si>
    <t>Организация работы  лагерей с дневным пребыванием детей</t>
  </si>
  <si>
    <t>Управление образования Администрации города Воткинска</t>
  </si>
  <si>
    <t>2015-2020 годы</t>
  </si>
  <si>
    <t>2015 год</t>
  </si>
  <si>
    <t>Реализация установленных полномочий (функций), организация управления муниципальной программой «Предоставление организованного отдыха и оздоровления детей в каникулярное время, в том числе предоставление путевок в загородные лагеря  муниципального образования «Город Воткинск» на 2015-2020 годы»</t>
  </si>
  <si>
    <t>Выполнено. На базе школ города организовано 22 лагеря с дневным пребыванием детей, в которых отдохнуло 1669 детей в возрасте от 6,5 до 15 лет.</t>
  </si>
  <si>
    <t>Организация малозатратных форм отдыха</t>
  </si>
  <si>
    <t>Организация досуга детей и подростков</t>
  </si>
  <si>
    <t>Выполнено. На территории МО "Город Воткинск" была организована работа 7 спортивно- досуговых площадок. Организован досуг 800 детей в возрасте от 5 до 18 лет.</t>
  </si>
  <si>
    <t>3</t>
  </si>
  <si>
    <t>Организация отдыха на базе стационарных загородных лагерей</t>
  </si>
  <si>
    <t>Выполнено. В летний период 2015г. в лагере "Юность" организовано 3 смены по 21 день каждая. В лагере отдохнуло 695 детей от 6,5 до 15 лет.</t>
  </si>
  <si>
    <t>Предоставление частичного возмещения (компенсации) стоимости путевки для детей в загородные детские оздоровительные лагеря</t>
  </si>
  <si>
    <t>Выполнено.Частичное возмещение стоимости путевки предоставлено   на общую сумму   3 млн. 045тысяч рублей.</t>
  </si>
  <si>
    <t>Оказание муниципальной услуги «Предоставление организованного отдыха и оздоровления детей в каникулярное время, в том числе предоставление путевок в загородные лагеря  муниципального образования «Город Воткинск» на 2015-2020 годы»</t>
  </si>
  <si>
    <t>Реализация установленных полномочий (функций), организация управления муниципальной программой «Предоставление организованного отдыха и оздоровления детей в 3каникулярное время, в том числе предоставление путевок в загородные лагеря  муниципального образования «Город Воткинск» на 2015-2020 годы»</t>
  </si>
  <si>
    <t>Выполнено</t>
  </si>
  <si>
    <t>Обеспечение деятельности подведомственного учреждения за счет средств  бюджета МО "Город Воткинск"</t>
  </si>
  <si>
    <t>Улучшение условий, материально-технической базы</t>
  </si>
  <si>
    <t>4</t>
  </si>
  <si>
    <t>Уплата налога на имущество МАУ ДОЛ "Юность"</t>
  </si>
  <si>
    <t>Исключение встречных финансовых потоков: средства на уплату земельного налога не учитываются при расчете объема субсидии на выполнение муниципального задания</t>
  </si>
  <si>
    <t>Трудоустройство подростков</t>
  </si>
  <si>
    <t>Управление образования Администрации города Воткинска, Государственное казённое учреждение Удмуртской Республики "Центр занятости населения города Воткинска".</t>
  </si>
  <si>
    <t>Трудоустройство несовершеннолетних</t>
  </si>
  <si>
    <t>Выполнено. При содействии службы занятости в летний период 2015г. трудоустроено 472 подростка,  в 37 организациях города Воткинска.</t>
  </si>
  <si>
    <t>5</t>
  </si>
  <si>
    <t>Оздоровление детей и подростков</t>
  </si>
  <si>
    <t>2015-2016 годы</t>
  </si>
  <si>
    <t xml:space="preserve">Выполнено. </t>
  </si>
  <si>
    <t>Оздоровление детей осуществлено в детском санатории "Родничек"-465чел., в профилактории Воткинского завода-180 детей, в дневном стационаре при детской поликлинике-90 детей.</t>
  </si>
  <si>
    <t xml:space="preserve">Муниципальная  подпрограмма
«Организация отдыха детей в каникулярное время на 2015-2020 годы»
</t>
  </si>
  <si>
    <t xml:space="preserve">Доля детей, охваченных организованными формами отдыха, оздоровления, творческого досуга, занятости, от общего числа детей в возрасте от 6,5 до 15 лет  каникулярное время (% / ), </t>
  </si>
  <si>
    <t>- в муниципальном загородном оздоровительном лагере (%)</t>
  </si>
  <si>
    <t>"Сохранение и формирование здорового образа жизни населения на 2015-2020 годы"</t>
  </si>
  <si>
    <t>"Организация отдыха детей в каникулярное время на 2015-2020 годы"</t>
  </si>
  <si>
    <t>07</t>
  </si>
  <si>
    <t>600</t>
  </si>
  <si>
    <t>Организация отдыха детей в каникулярное время на 2015-2020 годы</t>
  </si>
  <si>
    <t>03</t>
  </si>
  <si>
    <t>Обеспечение деятельности  подведомственного учреждения за счет средств бюджета МО "Город Воткинск"</t>
  </si>
  <si>
    <t>Субсидии из бюджета Удмуртской Республики бюджетам МО на реализацию мероприятий по организации отдыха детей в каникулярное время</t>
  </si>
  <si>
    <t>0210361500</t>
  </si>
  <si>
    <t>0210361530</t>
  </si>
  <si>
    <t>0210305230</t>
  </si>
  <si>
    <t>0210205230</t>
  </si>
  <si>
    <t>300</t>
  </si>
  <si>
    <t>Организация и проведение официальных физкультурно-оздоровительных и спортивных мероприятий</t>
  </si>
  <si>
    <t>11</t>
  </si>
  <si>
    <t>"Создание условий для развития физкультуры и сторта"</t>
  </si>
  <si>
    <t>622</t>
  </si>
  <si>
    <r>
      <t>за</t>
    </r>
    <r>
      <rPr>
        <sz val="12"/>
        <rFont val="Times New Roman"/>
        <family val="1"/>
        <charset val="204"/>
      </rPr>
      <t xml:space="preserve">  2016 год</t>
    </r>
  </si>
  <si>
    <t>Х</t>
  </si>
  <si>
    <t>Упоата налога на имущество</t>
  </si>
  <si>
    <t>0210160620</t>
  </si>
  <si>
    <t xml:space="preserve"> Зам.главы Администрации по социальным вопросам</t>
  </si>
  <si>
    <t>_____________  Ж.А.Александрова</t>
  </si>
  <si>
    <t xml:space="preserve">процент </t>
  </si>
  <si>
    <t>1.1.</t>
  </si>
  <si>
    <t>1.2.</t>
  </si>
  <si>
    <t>- в муниципальных лагерях с дневным пребыванием детей (%)</t>
  </si>
  <si>
    <t>1.3.</t>
  </si>
  <si>
    <r>
      <t xml:space="preserve">- </t>
    </r>
    <r>
      <rPr>
        <sz val="10"/>
        <color indexed="8"/>
        <rFont val="Times New Roman"/>
        <family val="1"/>
        <charset val="204"/>
      </rPr>
      <t>в профильных сменах, проводимых на базе муниципального загородного оздоровительного лагеря и на базе муниципальных лагерей с дневным пребыванием детей (%)</t>
    </r>
  </si>
  <si>
    <t>1.4.</t>
  </si>
  <si>
    <t>- в санаториях (%)</t>
  </si>
  <si>
    <t>1.5.</t>
  </si>
  <si>
    <r>
      <t xml:space="preserve">- </t>
    </r>
    <r>
      <rPr>
        <sz val="10"/>
        <color indexed="8"/>
        <rFont val="Times New Roman"/>
        <family val="1"/>
        <charset val="204"/>
      </rPr>
      <t>прочее (культурно-досуговые и спортивные мероприятия, экскурсии и т.п.) (%)</t>
    </r>
  </si>
  <si>
    <t>2.</t>
  </si>
  <si>
    <r>
      <t>доля детей, находящихся в трудной жизненной ситуации, охваченных организованными профильными сменами от общего числа детей, находящихся в трудной жизненной ситуации, в</t>
    </r>
    <r>
      <rPr>
        <b/>
        <sz val="10"/>
        <color indexed="8"/>
        <rFont val="Times New Roman"/>
        <family val="1"/>
        <charset val="204"/>
      </rPr>
      <t xml:space="preserve"> </t>
    </r>
    <r>
      <rPr>
        <sz val="10"/>
        <color indexed="8"/>
        <rFont val="Times New Roman"/>
        <family val="1"/>
        <charset val="204"/>
      </rPr>
      <t>каникулярное время (%/чел.)</t>
    </r>
  </si>
  <si>
    <t>3.</t>
  </si>
  <si>
    <t>показатель эффективности оздоровления детей, отдохнувших в период летних каникул в муниципальных загородных оздоровительных лагерях (%)</t>
  </si>
  <si>
    <t>4.</t>
  </si>
  <si>
    <t>заполняемость муниципального загородного оздоровительного лагеря в летнее каникулярное время (%)</t>
  </si>
  <si>
    <t>5.</t>
  </si>
  <si>
    <t>доля педагогического состава, имеющего высшее образование, участвующего в организации отдыха, оздоровления, творческого досуга детей (%)</t>
  </si>
  <si>
    <t>Внесены изменения в паспорте в позиции "Ресурсное обеспечение за счет средств бюджета МО "Город Воткинск"</t>
  </si>
  <si>
    <t>28.01.2016г</t>
  </si>
  <si>
    <t>Обоснование отклонений значений целевого показателя (индикатора) на конец отчетного периода</t>
  </si>
  <si>
    <t>увеличилось количество детей, отдохнувших в лагерях сдневным пребыванием</t>
  </si>
  <si>
    <t>X</t>
  </si>
  <si>
    <t>Профильная смена актива "Цивилизация" не была организована ввиду отсутствия финансирования из Республиканского бюджета</t>
  </si>
  <si>
    <t>Отдых детей осуществлялся на базе санатория "Родничек"</t>
  </si>
  <si>
    <t>4 ребенка из многодетных и малообеспеченных семей отдохнуло в АУ УР "Молодежный лагерь "Елочка"</t>
  </si>
  <si>
    <t>показатель эффективности оздоровления детей, отдохнувших в период летних каникул в МАУ ДОЛ "Юность" увеличился</t>
  </si>
  <si>
    <t>заполняемость МАУ ДОЛ "Юность" в 2016г. повысилась</t>
  </si>
  <si>
    <t xml:space="preserve">Созданире условий для развития физической культуры и спорта </t>
  </si>
  <si>
    <t>Управление культуры, спорта и молодежной политики Администрации города Вокткинска</t>
  </si>
  <si>
    <t>938</t>
  </si>
  <si>
    <t>0220161540</t>
  </si>
  <si>
    <t>244</t>
  </si>
  <si>
    <t>Внедрение Всеросийского физкультурно-спортивного комлекса ГТО</t>
  </si>
  <si>
    <t>Управление культуры, спорта и молодежной политики Администрации города Воткинска</t>
  </si>
  <si>
    <t>0220361570</t>
  </si>
  <si>
    <t>621</t>
  </si>
  <si>
    <t xml:space="preserve"> Подготовка спортивных сборных команд по хокею с мячом в г.Воткинке</t>
  </si>
  <si>
    <t>0220461550</t>
  </si>
  <si>
    <t>Организация и обеспечение подготовки спортивного резерва</t>
  </si>
  <si>
    <t>0220561560</t>
  </si>
  <si>
    <t>8</t>
  </si>
  <si>
    <t>Развитие объектов спорта</t>
  </si>
  <si>
    <t>0220860140</t>
  </si>
  <si>
    <t>414</t>
  </si>
  <si>
    <t>0220800820</t>
  </si>
  <si>
    <t>12</t>
  </si>
  <si>
    <t>Оказание муниципальной услуги спортивная подготовка по олимпийским и не олимпийским видам спорта</t>
  </si>
  <si>
    <t>0221261580</t>
  </si>
  <si>
    <t>13</t>
  </si>
  <si>
    <t>Уплата налога на имущество организаций</t>
  </si>
  <si>
    <t>0221360620</t>
  </si>
  <si>
    <t>бюджет МО "Город Воткинск"</t>
  </si>
  <si>
    <t>собственные средства бюджета МО "Город Воткинск"</t>
  </si>
  <si>
    <t>добровольные пожертвования на проведение спортивных мероприятий</t>
  </si>
  <si>
    <t>Организация и проведение физкультурно-оздоровительных и спортивных мероприятий</t>
  </si>
  <si>
    <t>Управление культуры, спорта и молодженой политики, МАУ ДО ДЮСШ "Знамя", Управление образования</t>
  </si>
  <si>
    <t>Увеличение количества проведенных физкультурных и спортивных мероприятий в городе Воткинске до 136</t>
  </si>
  <si>
    <t>Количество проведенных физкультурных и спортивных мероприятий в городе Воткинске  128</t>
  </si>
  <si>
    <t>Обучение плаванию учащихся вторых классов общеобразовательных школ города Воткинска</t>
  </si>
  <si>
    <t>Управление культуры, спорта и молодженой политики, МАУ ДО ДЮСШ "Знамя", Управление образования, МБОУ ДОД ДЮСШ г. Воткинска</t>
  </si>
  <si>
    <t xml:space="preserve">Укрепление здоровья и повышение физической подготовленности детей </t>
  </si>
  <si>
    <t xml:space="preserve">Учащиеся вторых классов приняли участие в Республиканских стартах "Детская лига плавания" в г. Ижевске. </t>
  </si>
  <si>
    <t>Внедрение Всероссийского физкультурно-спортивного комплекса ГТО</t>
  </si>
  <si>
    <t>Увеличение доли граждан, систематически занимающихся физической культурой и спортом, в общей численности населения, до 35,75 процента;увеличение доли детей и молодежи, регулярно занимающихся в спортивных секциях, клубах и иных объединениях спортивной направленности, до 45 процентов в общей численности детей и молодежи</t>
  </si>
  <si>
    <t>По пропаганде внедрения комплекса ГТО на муниципальном уровне были проведены в феврале-марте и мае-июне фестивали для школьников и учащейся молодежи, где они могли сдать нормы ГТО по различным видам спорта. На муниципальном уровне участвуют в сдаче нормативов Администрация города Воткинска, ФСБ, Прокуратура.</t>
  </si>
  <si>
    <t xml:space="preserve">Оказание муниципальной услуги «Подготовка спортивных сборных команд по хоккею с мячом в г. Воткинске                </t>
  </si>
  <si>
    <t>МАУ ДО ДЮСШ "Знамя"</t>
  </si>
  <si>
    <t>увеличение доли детей и молодежи, регулярно занимающихся в спортивных секциях, клубах и иных объединениях спортивной направленности, до 45 процентов в общей численности детей и молодежи</t>
  </si>
  <si>
    <t>услуга оказана в соответствии с муниципальным заданием</t>
  </si>
  <si>
    <t>Оказание муниципальной услуги «Организация тренировочного процесса спортсменов высокого класса»</t>
  </si>
  <si>
    <t>Увеличение доли призеров от общего количества выехавших на соревнования регионального, всероссийского и международного уровня</t>
  </si>
  <si>
    <t>6</t>
  </si>
  <si>
    <t>Улучшение материально-технической базы муниципальных учреждений физкультурно-спортивной направленности города Воткинска (приобретение спортивной формы, спортивного инвентаря и оборудования для команды по хоккею с мячом)</t>
  </si>
  <si>
    <t>Управление культуры, спорта и молодженой политики, МАУ ДО ДЮСШ "Знамя"</t>
  </si>
  <si>
    <t xml:space="preserve">Увеличение доли граждан, систематически занимающихся физической культурой и спортом, в общей численности населения, до 35,75 процента;увеличение доли детей и молодежи, регулярно занимающихся в спортивных секциях, клубах и иных объединениях спортивной направленности, до 45 процентов в общей численности детей и молодежи
увеличение количества проведенных физкультурных и спортивных мероприятий в городе Воткинске до 136
</t>
  </si>
  <si>
    <t>С 19 по 21 августа провели  7 Летнюю спартакиаду трудовых коллективов городов УР, в связи с чем весь инвентарь приобретенный для этого мероприятия остается в г. Воткинске</t>
  </si>
  <si>
    <t xml:space="preserve">Управление культуры, спорта и молодженой политики, МАУ ДО ДЮСШ "Знамя", </t>
  </si>
  <si>
    <t>капитальный ремонт спортивного зала "Знамя"</t>
  </si>
  <si>
    <t xml:space="preserve">Увеличение единовременной пропускной способности объектов спорта до 14 процентов;
увеличение доли граждан, систематически занимающихся физической культурой и спортом, в общей численности населения, до 35,75 процента;
увеличение доли детей и молодежи, регулярно занимающихся в спортивных секциях, клубах и иных объединениях спортивной направленности, до 45 процентов в общей численности детей и молодежи;       
увеличение доли лиц с ограниченными возможностями здоровья и инвалидов, систематически занимающихся физической культурой и спортом, до 10 процентов в общей численности данной категории лиц; увеличение количества проведенных физкультурных и спортивных меропритятий в г. Воткинске до 136
</t>
  </si>
  <si>
    <t>В  2016 году закончен капитальный ремонт спортивного зала "Знамя"</t>
  </si>
  <si>
    <t>Косметичекий ремонт всех спортивных объектов</t>
  </si>
  <si>
    <t xml:space="preserve"> МАУ ДО ДЮСШ "Знамя", </t>
  </si>
  <si>
    <t xml:space="preserve">в  2016 году проведен  косметический ремонт всех спортивных объектов </t>
  </si>
  <si>
    <t>10</t>
  </si>
  <si>
    <t>обеспечение доступности инвалидов к спортивным сооружениям</t>
  </si>
  <si>
    <t xml:space="preserve">МАУ ДО ДЮСШ "Знамя", </t>
  </si>
  <si>
    <t>Проведение инструктирования обучения  сотрудников об условиях предоставления услуг инвалидам</t>
  </si>
  <si>
    <t>повышение эффективности информационной и рекламной деятельности</t>
  </si>
  <si>
    <t>Размещение информационных материалов по пропаганде здорового образа жизни в печатных средствах массовой информации и на телевидении</t>
  </si>
  <si>
    <t xml:space="preserve">Увеличение доли граждан, систематически занимающихся физической культурой и спортом, в общей численности населения, до 35,75 процента;
</t>
  </si>
  <si>
    <t xml:space="preserve">Размещены баннеры по пропаганде ЗОЖ, молодежному телефону доверия, «Готов к труду и обороне» (ГТО). Отдел по ФКиС города Воткинска осуществляет работу по пропаганде здорового образа жизни, размещает информацию о проведении спортивных соревнований в СМИ:
-«Воткинские вести»;
-«ВТВ плюс»;
-«Вега»;
-«Трудовая вахта».
На городском телевидении и радио транслируют новости спорта и анонсы соревнований. На все спортивно массовые соревнования приглашает все средства массовой информации. Для населения распространяются информационные материалы по  пропаганде здорового образа жизни, по коррекции факторов риска хронических неинфекционных заболеваний, профилактике табакокурения, алкоголизма и зависимостей.
</t>
  </si>
  <si>
    <t xml:space="preserve">Увеличение доли граждан, систематически занимающихся физической культурой и спортом, в общей численности населения, до 35,75 процента, увеличение доли детей и молодежи, регулярно занимающихся в спортивных секциях, клубах и иных объединениях спортивной направленности, до 45 процентов в общей численности детей и молодежи </t>
  </si>
  <si>
    <t>Уплата налога на имущество</t>
  </si>
  <si>
    <t xml:space="preserve">Форма 4. Отчет о выполнении сводных показателей муниципальных заданий на оказание муниципальных услуг (выполнение работ) </t>
  </si>
  <si>
    <t>за  2016 год</t>
  </si>
  <si>
    <t>Наименование муниципальной услуги (работы)</t>
  </si>
  <si>
    <t>Наименование показателя</t>
  </si>
  <si>
    <t xml:space="preserve">Единица измерения </t>
  </si>
  <si>
    <t>Факт по состоянию на конец отчетного периода</t>
  </si>
  <si>
    <t>% исполнения к плану на отчетный год</t>
  </si>
  <si>
    <t>% исполнения к плану на отчетный период</t>
  </si>
  <si>
    <t>Наименование меры                                        государственного регулирования</t>
  </si>
  <si>
    <t>подпрограмма Создание условий для развития физической культуры и спорта</t>
  </si>
  <si>
    <t>Количество мероприятий</t>
  </si>
  <si>
    <t>штук</t>
  </si>
  <si>
    <t>Расходы бюджета муниципального образованя на оказание муниципальной услуги (выполнение работы)</t>
  </si>
  <si>
    <t>тыс. руб.</t>
  </si>
  <si>
    <t>Количество спортсменов</t>
  </si>
  <si>
    <t>чел.</t>
  </si>
  <si>
    <t>тыс.руб.</t>
  </si>
  <si>
    <t>Число лиц проходивших спортивную подготовку</t>
  </si>
  <si>
    <t>Форма 5. Отчет о достигнутых значениях целевых показателей (индикаторов) муниципальной программы за 2016 год</t>
  </si>
  <si>
    <t>Увеличение единовременной пропускной способности объектов спорта</t>
  </si>
  <si>
    <t>%</t>
  </si>
  <si>
    <t>Доля граждан, систематически занимающихся физической культурой и спортом, в общей численности населения</t>
  </si>
  <si>
    <t>Доля детей и молодежи, занимающихся в спортивных секциях, клубах и иных объединениях спортивной направленности, в общей численности детей и молодежи</t>
  </si>
  <si>
    <t>Доля лиц с огрнаиченными возможностями здоровья и инвалидов, систематически занимающихся физической культурой и спортом,  вобщей численности данной категории населения</t>
  </si>
  <si>
    <t>Количество проведенных физкультурных и спортивных мероприятий в г. Воткинске</t>
  </si>
  <si>
    <t>един.</t>
  </si>
  <si>
    <t>Доля призеров от общего количества выехавших на соревнования регионального, всероссийского и международного уровня</t>
  </si>
  <si>
    <t>01.02.2016 г.</t>
  </si>
  <si>
    <t>внесение изменений в программу</t>
  </si>
  <si>
    <t>31.08.2016 г.</t>
  </si>
  <si>
    <t>27.09.2017 г.</t>
  </si>
  <si>
    <t>за 2016 год</t>
  </si>
  <si>
    <t>Сохранение здоровья и формирование здоровго образа жизни населения</t>
  </si>
  <si>
    <t xml:space="preserve"> 0210405230</t>
  </si>
  <si>
    <t>0220164540</t>
  </si>
</sst>
</file>

<file path=xl/styles.xml><?xml version="1.0" encoding="utf-8"?>
<styleSheet xmlns="http://schemas.openxmlformats.org/spreadsheetml/2006/main">
  <numFmts count="3">
    <numFmt numFmtId="164" formatCode="#,##0.0"/>
    <numFmt numFmtId="165" formatCode="0.0"/>
    <numFmt numFmtId="166" formatCode="0.000"/>
  </numFmts>
  <fonts count="47">
    <font>
      <sz val="11"/>
      <color theme="1"/>
      <name val="Calibri"/>
      <family val="2"/>
      <charset val="204"/>
      <scheme val="minor"/>
    </font>
    <font>
      <sz val="10"/>
      <name val="Times New Roman"/>
      <family val="1"/>
      <charset val="204"/>
    </font>
    <font>
      <b/>
      <sz val="10"/>
      <name val="Times New Roman"/>
      <family val="1"/>
      <charset val="204"/>
    </font>
    <font>
      <sz val="9"/>
      <name val="Times New Roman"/>
      <family val="1"/>
      <charset val="204"/>
    </font>
    <font>
      <b/>
      <sz val="9"/>
      <name val="Times New Roman"/>
      <family val="1"/>
      <charset val="204"/>
    </font>
    <font>
      <sz val="8.5"/>
      <name val="Times New Roman"/>
      <family val="1"/>
      <charset val="204"/>
    </font>
    <font>
      <b/>
      <sz val="8.5"/>
      <name val="Times New Roman"/>
      <family val="1"/>
      <charset val="204"/>
    </font>
    <font>
      <b/>
      <sz val="11"/>
      <color indexed="8"/>
      <name val="Calibri"/>
      <family val="2"/>
      <charset val="204"/>
    </font>
    <font>
      <sz val="8.5"/>
      <name val="Calibri"/>
      <family val="2"/>
      <charset val="204"/>
    </font>
    <font>
      <sz val="8"/>
      <name val="Calibri"/>
      <family val="2"/>
      <charset val="204"/>
    </font>
    <font>
      <sz val="8.5"/>
      <color indexed="8"/>
      <name val="Times New Roman"/>
      <family val="1"/>
      <charset val="204"/>
    </font>
    <font>
      <b/>
      <sz val="8.5"/>
      <color indexed="8"/>
      <name val="Times New Roman"/>
      <family val="1"/>
      <charset val="204"/>
    </font>
    <font>
      <sz val="8.5"/>
      <color indexed="8"/>
      <name val="Calibri"/>
      <family val="2"/>
      <charset val="204"/>
    </font>
    <font>
      <sz val="8"/>
      <name val="Times New Roman"/>
      <family val="1"/>
      <charset val="204"/>
    </font>
    <font>
      <sz val="10"/>
      <color indexed="8"/>
      <name val="Times New Roman"/>
      <family val="1"/>
      <charset val="204"/>
    </font>
    <font>
      <sz val="8"/>
      <color indexed="8"/>
      <name val="Times New Roman"/>
      <family val="1"/>
      <charset val="204"/>
    </font>
    <font>
      <b/>
      <sz val="10"/>
      <color indexed="8"/>
      <name val="Times New Roman"/>
      <family val="1"/>
      <charset val="204"/>
    </font>
    <font>
      <b/>
      <sz val="11"/>
      <color indexed="8"/>
      <name val="Calibri"/>
      <family val="2"/>
      <charset val="204"/>
    </font>
    <font>
      <b/>
      <sz val="12"/>
      <name val="Times New Roman"/>
      <family val="1"/>
      <charset val="204"/>
    </font>
    <font>
      <b/>
      <sz val="8"/>
      <name val="Times New Roman"/>
      <family val="1"/>
      <charset val="204"/>
    </font>
    <font>
      <sz val="10"/>
      <name val="Calibri"/>
      <family val="2"/>
      <charset val="204"/>
    </font>
    <font>
      <sz val="11"/>
      <name val="Calibri"/>
      <family val="2"/>
      <charset val="204"/>
    </font>
    <font>
      <sz val="11"/>
      <color indexed="8"/>
      <name val="Times New Roman"/>
      <family val="1"/>
      <charset val="204"/>
    </font>
    <font>
      <vertAlign val="subscript"/>
      <sz val="8"/>
      <color indexed="8"/>
      <name val="Times New Roman"/>
      <family val="1"/>
      <charset val="204"/>
    </font>
    <font>
      <b/>
      <sz val="10"/>
      <name val="Calibri"/>
      <family val="2"/>
      <charset val="204"/>
    </font>
    <font>
      <sz val="12"/>
      <name val="Times New Roman"/>
      <family val="1"/>
      <charset val="204"/>
    </font>
    <font>
      <sz val="8.5"/>
      <color theme="1"/>
      <name val="Times New Roman"/>
      <family val="1"/>
      <charset val="204"/>
    </font>
    <font>
      <sz val="8.5"/>
      <color theme="1"/>
      <name val="Calibri"/>
      <family val="2"/>
      <charset val="204"/>
      <scheme val="minor"/>
    </font>
    <font>
      <sz val="10"/>
      <color indexed="8"/>
      <name val="Calibri"/>
      <family val="2"/>
      <charset val="204"/>
    </font>
    <font>
      <sz val="10"/>
      <color theme="1"/>
      <name val="Calibri"/>
      <family val="2"/>
      <charset val="204"/>
      <scheme val="minor"/>
    </font>
    <font>
      <b/>
      <sz val="12"/>
      <color indexed="8"/>
      <name val="Times New Roman"/>
      <family val="1"/>
      <charset val="204"/>
    </font>
    <font>
      <sz val="12"/>
      <color indexed="8"/>
      <name val="Times New Roman"/>
      <family val="1"/>
      <charset val="204"/>
    </font>
    <font>
      <sz val="10"/>
      <color theme="1"/>
      <name val="Times New Roman"/>
      <family val="1"/>
      <charset val="204"/>
    </font>
    <font>
      <sz val="11"/>
      <color theme="1"/>
      <name val="Calibri"/>
      <family val="2"/>
      <scheme val="minor"/>
    </font>
    <font>
      <sz val="8"/>
      <color theme="1"/>
      <name val="Times New Roman"/>
      <family val="1"/>
      <charset val="204"/>
    </font>
    <font>
      <b/>
      <sz val="14"/>
      <name val="Times New Roman"/>
      <family val="1"/>
      <charset val="204"/>
    </font>
    <font>
      <sz val="14"/>
      <name val="Times New Roman"/>
      <family val="1"/>
      <charset val="204"/>
    </font>
    <font>
      <sz val="10"/>
      <name val="Calibri"/>
      <family val="2"/>
      <charset val="204"/>
      <scheme val="minor"/>
    </font>
    <font>
      <sz val="9"/>
      <color theme="1"/>
      <name val="Times New Roman"/>
      <family val="1"/>
      <charset val="204"/>
    </font>
    <font>
      <sz val="9"/>
      <color indexed="8"/>
      <name val="Times New Roman"/>
      <family val="1"/>
      <charset val="204"/>
    </font>
    <font>
      <sz val="8.5"/>
      <color rgb="FFFF0000"/>
      <name val="Times New Roman"/>
      <family val="1"/>
      <charset val="204"/>
    </font>
    <font>
      <b/>
      <sz val="8.5"/>
      <color rgb="FFFF0000"/>
      <name val="Times New Roman"/>
      <family val="1"/>
      <charset val="204"/>
    </font>
    <font>
      <sz val="11"/>
      <color theme="1"/>
      <name val="Times New Roman"/>
      <family val="1"/>
      <charset val="204"/>
    </font>
    <font>
      <sz val="12"/>
      <color theme="1"/>
      <name val="Times New Roman"/>
      <family val="1"/>
      <charset val="204"/>
    </font>
    <font>
      <b/>
      <sz val="12"/>
      <color indexed="8"/>
      <name val="Calibri"/>
      <family val="2"/>
      <charset val="204"/>
    </font>
    <font>
      <sz val="12"/>
      <color indexed="8"/>
      <name val="Calibri"/>
      <family val="2"/>
      <charset val="204"/>
    </font>
    <font>
      <sz val="9.5"/>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23"/>
      </right>
      <top style="thin">
        <color indexed="64"/>
      </top>
      <bottom/>
      <diagonal/>
    </border>
    <border>
      <left style="thin">
        <color indexed="23"/>
      </left>
      <right style="thin">
        <color indexed="64"/>
      </right>
      <top style="thin">
        <color indexed="64"/>
      </top>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right style="thin">
        <color indexed="23"/>
      </right>
      <top style="thin">
        <color indexed="64"/>
      </top>
      <bottom/>
      <diagonal/>
    </border>
    <border>
      <left/>
      <right style="thin">
        <color indexed="23"/>
      </right>
      <top/>
      <bottom style="thin">
        <color indexed="64"/>
      </bottom>
      <diagonal/>
    </border>
    <border>
      <left style="thin">
        <color indexed="23"/>
      </left>
      <right style="thin">
        <color indexed="64"/>
      </right>
      <top/>
      <bottom style="thin">
        <color indexed="23"/>
      </bottom>
      <diagonal/>
    </border>
    <border>
      <left style="thin">
        <color indexed="64"/>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medium">
        <color rgb="FF808080"/>
      </left>
      <right style="medium">
        <color rgb="FF808080"/>
      </right>
      <top style="medium">
        <color rgb="FF808080"/>
      </top>
      <bottom/>
      <diagonal/>
    </border>
    <border>
      <left style="medium">
        <color rgb="FF808080"/>
      </left>
      <right style="medium">
        <color rgb="FF808080"/>
      </right>
      <top/>
      <bottom style="medium">
        <color rgb="FF808080"/>
      </bottom>
      <diagonal/>
    </border>
  </borders>
  <cellStyleXfs count="2">
    <xf numFmtId="0" fontId="0" fillId="0" borderId="0"/>
    <xf numFmtId="0" fontId="33" fillId="0" borderId="0"/>
  </cellStyleXfs>
  <cellXfs count="296">
    <xf numFmtId="0" fontId="0" fillId="0" borderId="0" xfId="0"/>
    <xf numFmtId="0" fontId="3" fillId="0" borderId="0" xfId="0" applyFont="1" applyFill="1"/>
    <xf numFmtId="0" fontId="4" fillId="0" borderId="0" xfId="0" applyFont="1" applyFill="1" applyAlignment="1">
      <alignment horizontal="center"/>
    </xf>
    <xf numFmtId="0" fontId="1" fillId="0" borderId="0" xfId="0" applyFont="1" applyFill="1" applyAlignment="1"/>
    <xf numFmtId="0" fontId="2" fillId="0" borderId="0" xfId="0" applyFont="1" applyFill="1" applyAlignment="1">
      <alignment horizontal="center"/>
    </xf>
    <xf numFmtId="0" fontId="1" fillId="0" borderId="0" xfId="0" applyFont="1" applyFill="1"/>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top"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top" wrapText="1"/>
    </xf>
    <xf numFmtId="0" fontId="14" fillId="0" borderId="0" xfId="0" applyFont="1"/>
    <xf numFmtId="0" fontId="6" fillId="0" borderId="1" xfId="0" applyFont="1" applyFill="1" applyBorder="1" applyAlignment="1">
      <alignment vertical="top"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164" fontId="0" fillId="0" borderId="0" xfId="0" applyNumberFormat="1"/>
    <xf numFmtId="0" fontId="5" fillId="2" borderId="1" xfId="0" applyFont="1" applyFill="1" applyBorder="1" applyAlignment="1">
      <alignment horizontal="left" vertical="center" wrapText="1" indent="1"/>
    </xf>
    <xf numFmtId="0" fontId="5" fillId="2" borderId="1" xfId="0" applyFont="1" applyFill="1" applyBorder="1" applyAlignment="1">
      <alignment vertical="center" wrapText="1"/>
    </xf>
    <xf numFmtId="0" fontId="10" fillId="0" borderId="2" xfId="0" applyFont="1" applyBorder="1" applyAlignment="1">
      <alignment vertical="center" wrapText="1"/>
    </xf>
    <xf numFmtId="0" fontId="18" fillId="0" borderId="0" xfId="0" applyFont="1" applyFill="1" applyAlignment="1">
      <alignment horizontal="center" wrapText="1"/>
    </xf>
    <xf numFmtId="0" fontId="12" fillId="0" borderId="0" xfId="0" applyFont="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7" fillId="0" borderId="0" xfId="0" applyFont="1"/>
    <xf numFmtId="0" fontId="7" fillId="0" borderId="0" xfId="0" applyFont="1" applyAlignment="1">
      <alignment vertical="center"/>
    </xf>
    <xf numFmtId="0" fontId="5"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Fill="1"/>
    <xf numFmtId="0" fontId="19" fillId="0" borderId="0" xfId="0" applyFont="1" applyFill="1" applyAlignment="1">
      <alignment horizontal="center"/>
    </xf>
    <xf numFmtId="49" fontId="13" fillId="0" borderId="1"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horizontal="justify" vertical="center" wrapText="1"/>
    </xf>
    <xf numFmtId="0" fontId="13" fillId="0" borderId="0" xfId="0" applyFont="1" applyFill="1" applyAlignment="1"/>
    <xf numFmtId="0" fontId="9" fillId="0" borderId="0" xfId="0" applyFont="1" applyFill="1"/>
    <xf numFmtId="0" fontId="19" fillId="0" borderId="0" xfId="0" applyFont="1" applyFill="1" applyAlignment="1">
      <alignment horizontal="justify" vertical="center"/>
    </xf>
    <xf numFmtId="0" fontId="21" fillId="0" borderId="0" xfId="0" applyFont="1"/>
    <xf numFmtId="0" fontId="9" fillId="0" borderId="0" xfId="0" applyFont="1"/>
    <xf numFmtId="4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22" fillId="0" borderId="0" xfId="0" applyFont="1" applyAlignment="1">
      <alignment horizontal="center" vertical="center"/>
    </xf>
    <xf numFmtId="0" fontId="15" fillId="0" borderId="0" xfId="0" applyFont="1" applyAlignment="1">
      <alignment horizontal="center" vertical="center"/>
    </xf>
    <xf numFmtId="14" fontId="10" fillId="0" borderId="1" xfId="0" applyNumberFormat="1" applyFont="1" applyBorder="1" applyAlignment="1">
      <alignment horizontal="center" vertical="center" wrapText="1"/>
    </xf>
    <xf numFmtId="0" fontId="13" fillId="0" borderId="0" xfId="0" applyFont="1" applyAlignment="1">
      <alignment horizontal="justify" vertical="center"/>
    </xf>
    <xf numFmtId="0" fontId="9" fillId="0" borderId="0" xfId="0" applyFont="1" applyAlignment="1">
      <alignment horizontal="justify" vertical="center"/>
    </xf>
    <xf numFmtId="0" fontId="7" fillId="0" borderId="0" xfId="0" applyFont="1"/>
    <xf numFmtId="0" fontId="24" fillId="0" borderId="0" xfId="0" applyFont="1"/>
    <xf numFmtId="0" fontId="24" fillId="0" borderId="0" xfId="0" applyFont="1" applyFill="1"/>
    <xf numFmtId="49" fontId="1" fillId="0" borderId="1" xfId="0" applyNumberFormat="1" applyFont="1" applyFill="1" applyBorder="1" applyAlignment="1">
      <alignment horizontal="center" vertical="top"/>
    </xf>
    <xf numFmtId="0" fontId="1" fillId="0" borderId="1" xfId="0" applyFont="1" applyFill="1" applyBorder="1" applyAlignment="1">
      <alignment horizontal="left" vertical="top" wrapText="1"/>
    </xf>
    <xf numFmtId="0" fontId="20" fillId="0" borderId="0" xfId="0" applyFont="1"/>
    <xf numFmtId="0" fontId="5" fillId="0" borderId="1" xfId="0" applyFont="1" applyFill="1" applyBorder="1" applyAlignment="1">
      <alignment horizontal="center"/>
    </xf>
    <xf numFmtId="0" fontId="22" fillId="0" borderId="0" xfId="0" applyFont="1" applyAlignment="1">
      <alignment vertical="center"/>
    </xf>
    <xf numFmtId="49" fontId="22" fillId="0" borderId="0" xfId="0" applyNumberFormat="1" applyFont="1" applyAlignment="1">
      <alignment vertical="center"/>
    </xf>
    <xf numFmtId="49" fontId="6" fillId="0" borderId="1" xfId="0" applyNumberFormat="1" applyFont="1" applyFill="1" applyBorder="1" applyAlignment="1">
      <alignment horizontal="center" vertical="top"/>
    </xf>
    <xf numFmtId="49" fontId="5" fillId="0" borderId="1" xfId="0" applyNumberFormat="1" applyFont="1" applyFill="1" applyBorder="1" applyAlignment="1">
      <alignment horizontal="justify" vertical="top"/>
    </xf>
    <xf numFmtId="0" fontId="26" fillId="0" borderId="0" xfId="0" applyFont="1" applyAlignment="1">
      <alignment horizontal="justify" vertical="top"/>
    </xf>
    <xf numFmtId="0" fontId="5" fillId="2" borderId="1" xfId="0" applyFont="1" applyFill="1" applyBorder="1" applyAlignment="1">
      <alignment horizontal="center" vertical="top" wrapText="1"/>
    </xf>
    <xf numFmtId="0" fontId="5" fillId="2" borderId="1" xfId="0" applyFont="1" applyFill="1" applyBorder="1" applyAlignment="1">
      <alignment horizontal="justify" vertical="top" wrapText="1"/>
    </xf>
    <xf numFmtId="49" fontId="5" fillId="0" borderId="1" xfId="0" applyNumberFormat="1" applyFont="1" applyFill="1" applyBorder="1" applyAlignment="1">
      <alignment horizontal="justify" vertical="top" wrapText="1"/>
    </xf>
    <xf numFmtId="0" fontId="27" fillId="0" borderId="1" xfId="0" applyFont="1" applyBorder="1" applyAlignment="1">
      <alignment horizontal="justify" vertical="top" wrapText="1"/>
    </xf>
    <xf numFmtId="49" fontId="5" fillId="3" borderId="1" xfId="0" applyNumberFormat="1" applyFont="1" applyFill="1" applyBorder="1" applyAlignment="1">
      <alignment horizontal="justify" vertical="top"/>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justify" vertical="top" wrapText="1"/>
    </xf>
    <xf numFmtId="49" fontId="26" fillId="0" borderId="1" xfId="0" applyNumberFormat="1" applyFont="1" applyBorder="1" applyAlignment="1">
      <alignment horizontal="justify" vertical="top"/>
    </xf>
    <xf numFmtId="0" fontId="14" fillId="0" borderId="9" xfId="0" applyFont="1" applyBorder="1" applyAlignment="1">
      <alignment horizontal="justify" vertical="center" wrapText="1"/>
    </xf>
    <xf numFmtId="49" fontId="4" fillId="0" borderId="0" xfId="0" applyNumberFormat="1" applyFont="1" applyFill="1" applyAlignment="1">
      <alignment horizontal="center"/>
    </xf>
    <xf numFmtId="49" fontId="5" fillId="0" borderId="1" xfId="0" applyNumberFormat="1" applyFont="1" applyFill="1" applyBorder="1" applyAlignment="1">
      <alignment horizontal="center" vertical="center" wrapText="1"/>
    </xf>
    <xf numFmtId="49" fontId="21" fillId="0" borderId="0" xfId="0" applyNumberFormat="1" applyFont="1"/>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center"/>
    </xf>
    <xf numFmtId="0" fontId="5" fillId="0" borderId="1" xfId="0" applyFont="1" applyFill="1" applyBorder="1" applyAlignment="1">
      <alignment vertical="center"/>
    </xf>
    <xf numFmtId="49" fontId="5" fillId="0" borderId="1" xfId="0" applyNumberFormat="1" applyFont="1" applyFill="1" applyBorder="1" applyAlignment="1">
      <alignment vertical="center"/>
    </xf>
    <xf numFmtId="0" fontId="5" fillId="0" borderId="1" xfId="0" applyFont="1" applyFill="1" applyBorder="1" applyAlignment="1">
      <alignment horizontal="left" vertical="top" wrapText="1"/>
    </xf>
    <xf numFmtId="49" fontId="6" fillId="0" borderId="1" xfId="0" applyNumberFormat="1" applyFont="1" applyFill="1" applyBorder="1" applyAlignment="1">
      <alignment horizontal="center" vertical="top"/>
    </xf>
    <xf numFmtId="49" fontId="0" fillId="0" borderId="9" xfId="0" applyNumberFormat="1" applyBorder="1" applyAlignment="1">
      <alignment vertical="center"/>
    </xf>
    <xf numFmtId="0" fontId="28" fillId="0" borderId="9" xfId="0" applyFont="1" applyBorder="1" applyAlignment="1">
      <alignment horizontal="center" vertical="center"/>
    </xf>
    <xf numFmtId="0" fontId="14" fillId="0" borderId="9" xfId="0" applyFont="1" applyBorder="1" applyAlignment="1">
      <alignment horizontal="center"/>
    </xf>
    <xf numFmtId="165" fontId="16" fillId="0" borderId="9" xfId="0" applyNumberFormat="1" applyFont="1" applyBorder="1" applyAlignment="1">
      <alignment horizontal="center" vertical="center" wrapText="1"/>
    </xf>
    <xf numFmtId="0" fontId="16" fillId="0" borderId="9" xfId="0" applyFont="1" applyBorder="1" applyAlignment="1">
      <alignment horizontal="justify"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xf>
    <xf numFmtId="0" fontId="2" fillId="0" borderId="0" xfId="0" applyFont="1" applyFill="1" applyAlignment="1">
      <alignment horizontal="center"/>
    </xf>
    <xf numFmtId="0" fontId="13" fillId="0" borderId="1" xfId="0" applyFont="1" applyFill="1" applyBorder="1" applyAlignment="1">
      <alignment horizontal="center" vertical="center" wrapText="1"/>
    </xf>
    <xf numFmtId="165" fontId="14" fillId="0" borderId="9" xfId="0" applyNumberFormat="1" applyFont="1" applyBorder="1" applyAlignment="1">
      <alignment horizontal="center" vertical="center" wrapText="1"/>
    </xf>
    <xf numFmtId="165" fontId="30" fillId="0" borderId="1" xfId="0" applyNumberFormat="1" applyFont="1" applyBorder="1"/>
    <xf numFmtId="165" fontId="31" fillId="0" borderId="1" xfId="0" applyNumberFormat="1" applyFont="1" applyBorder="1"/>
    <xf numFmtId="164" fontId="25" fillId="2" borderId="1" xfId="0" applyNumberFormat="1" applyFont="1" applyFill="1" applyBorder="1" applyAlignment="1">
      <alignment horizontal="right" vertical="center"/>
    </xf>
    <xf numFmtId="165" fontId="25" fillId="2" borderId="1" xfId="0" applyNumberFormat="1" applyFont="1" applyFill="1" applyBorder="1" applyAlignment="1">
      <alignment horizontal="right" vertical="center"/>
    </xf>
    <xf numFmtId="0" fontId="2" fillId="0" borderId="1" xfId="0" applyFont="1" applyFill="1" applyBorder="1" applyAlignment="1">
      <alignment vertical="top" wrapText="1"/>
    </xf>
    <xf numFmtId="0" fontId="1" fillId="0" borderId="1" xfId="0" applyFont="1" applyFill="1" applyBorder="1" applyAlignment="1">
      <alignment horizontal="center" vertical="top"/>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wrapText="1"/>
    </xf>
    <xf numFmtId="49" fontId="1" fillId="0" borderId="10" xfId="0" applyNumberFormat="1" applyFont="1" applyFill="1" applyBorder="1" applyAlignment="1">
      <alignment horizontal="center" vertical="top"/>
    </xf>
    <xf numFmtId="0" fontId="14" fillId="0" borderId="1" xfId="0" applyFont="1" applyFill="1" applyBorder="1" applyAlignment="1">
      <alignment horizontal="left" vertical="top" wrapText="1"/>
    </xf>
    <xf numFmtId="0" fontId="1" fillId="0" borderId="11" xfId="0" applyFont="1" applyFill="1" applyBorder="1" applyAlignment="1">
      <alignment horizontal="left" vertical="top" wrapText="1"/>
    </xf>
    <xf numFmtId="0" fontId="14" fillId="0" borderId="2" xfId="1" applyFont="1" applyFill="1" applyBorder="1" applyAlignment="1">
      <alignment vertical="top" wrapText="1"/>
    </xf>
    <xf numFmtId="0" fontId="1" fillId="0" borderId="1" xfId="1" applyFont="1" applyFill="1" applyBorder="1" applyAlignment="1">
      <alignment vertical="center" wrapText="1"/>
    </xf>
    <xf numFmtId="0" fontId="2" fillId="3" borderId="1" xfId="0" applyFont="1" applyFill="1" applyBorder="1" applyAlignment="1">
      <alignment horizontal="left" vertical="center" wrapText="1"/>
    </xf>
    <xf numFmtId="164" fontId="1" fillId="3" borderId="1" xfId="0" applyNumberFormat="1" applyFont="1" applyFill="1" applyBorder="1" applyAlignment="1">
      <alignment vertical="center"/>
    </xf>
    <xf numFmtId="0" fontId="1" fillId="3" borderId="1" xfId="0" applyFont="1" applyFill="1" applyBorder="1" applyAlignment="1">
      <alignment horizontal="left" vertical="center" wrapText="1" indent="1"/>
    </xf>
    <xf numFmtId="0" fontId="1" fillId="0" borderId="1" xfId="0" applyFont="1" applyFill="1" applyBorder="1" applyAlignment="1">
      <alignment horizontal="left" vertical="center" wrapText="1" indent="1"/>
    </xf>
    <xf numFmtId="164" fontId="1" fillId="0" borderId="1" xfId="0" applyNumberFormat="1" applyFont="1" applyFill="1" applyBorder="1" applyAlignment="1">
      <alignment vertical="center"/>
    </xf>
    <xf numFmtId="0" fontId="1" fillId="0" borderId="1" xfId="0" applyFont="1" applyFill="1" applyBorder="1" applyAlignment="1">
      <alignment vertical="center" wrapText="1"/>
    </xf>
    <xf numFmtId="0" fontId="1" fillId="3" borderId="1" xfId="0" applyFont="1" applyFill="1" applyBorder="1" applyAlignment="1">
      <alignment vertical="center" wrapText="1"/>
    </xf>
    <xf numFmtId="49" fontId="13" fillId="3" borderId="1" xfId="0" applyNumberFormat="1" applyFont="1" applyFill="1" applyBorder="1" applyAlignment="1">
      <alignment horizontal="justify" vertical="top"/>
    </xf>
    <xf numFmtId="49" fontId="13" fillId="4" borderId="1" xfId="0" applyNumberFormat="1" applyFont="1" applyFill="1" applyBorder="1" applyAlignment="1">
      <alignment horizontal="center" vertical="top"/>
    </xf>
    <xf numFmtId="0" fontId="13" fillId="0" borderId="1" xfId="0" applyFont="1" applyFill="1" applyBorder="1" applyAlignment="1">
      <alignment horizontal="left" vertical="top" wrapText="1"/>
    </xf>
    <xf numFmtId="0" fontId="13" fillId="4" borderId="1" xfId="0" applyFont="1" applyFill="1" applyBorder="1" applyAlignment="1">
      <alignment horizontal="center" vertical="top"/>
    </xf>
    <xf numFmtId="0" fontId="13" fillId="4" borderId="1" xfId="0" applyFont="1" applyFill="1" applyBorder="1" applyAlignment="1">
      <alignment horizontal="justify" vertical="top" wrapText="1"/>
    </xf>
    <xf numFmtId="0" fontId="13" fillId="4" borderId="1" xfId="0" applyFont="1" applyFill="1" applyBorder="1" applyAlignment="1">
      <alignment horizontal="justify" vertical="center"/>
    </xf>
    <xf numFmtId="49" fontId="13" fillId="0" borderId="1" xfId="0" applyNumberFormat="1" applyFont="1" applyFill="1" applyBorder="1" applyAlignment="1">
      <alignment horizontal="center" vertical="top"/>
    </xf>
    <xf numFmtId="0" fontId="13" fillId="2" borderId="1" xfId="0" applyFont="1" applyFill="1" applyBorder="1" applyAlignment="1">
      <alignment horizontal="justify"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justify" vertical="center"/>
    </xf>
    <xf numFmtId="0" fontId="13" fillId="0" borderId="1" xfId="0" applyFont="1" applyFill="1" applyBorder="1" applyAlignment="1">
      <alignment horizontal="justify" vertical="top" wrapText="1"/>
    </xf>
    <xf numFmtId="0" fontId="13" fillId="0" borderId="1" xfId="0" applyFont="1" applyBorder="1" applyAlignment="1">
      <alignment horizontal="justify" vertical="center"/>
    </xf>
    <xf numFmtId="0" fontId="9" fillId="0" borderId="1" xfId="0" applyFont="1" applyBorder="1"/>
    <xf numFmtId="49" fontId="13" fillId="0" borderId="2" xfId="0" applyNumberFormat="1" applyFont="1" applyFill="1" applyBorder="1" applyAlignment="1">
      <alignment horizontal="center" vertical="top"/>
    </xf>
    <xf numFmtId="0" fontId="13" fillId="0" borderId="2" xfId="0" applyFont="1" applyFill="1" applyBorder="1" applyAlignment="1">
      <alignment horizontal="left" vertical="top" wrapText="1"/>
    </xf>
    <xf numFmtId="0" fontId="13" fillId="2" borderId="2" xfId="0" applyFont="1" applyFill="1" applyBorder="1" applyAlignment="1">
      <alignment horizontal="justify" vertical="top" wrapText="1"/>
    </xf>
    <xf numFmtId="0" fontId="13" fillId="0" borderId="2" xfId="0" applyFont="1" applyFill="1" applyBorder="1" applyAlignment="1">
      <alignment horizontal="center" vertical="top" wrapText="1"/>
    </xf>
    <xf numFmtId="0" fontId="13" fillId="0" borderId="2" xfId="0" applyFont="1" applyFill="1" applyBorder="1" applyAlignment="1">
      <alignment horizontal="justify" vertical="top" wrapText="1"/>
    </xf>
    <xf numFmtId="0" fontId="13" fillId="0" borderId="2" xfId="0" applyFont="1" applyBorder="1" applyAlignment="1">
      <alignment horizontal="justify" vertical="center"/>
    </xf>
    <xf numFmtId="0" fontId="34" fillId="0" borderId="1" xfId="0" applyFont="1" applyBorder="1"/>
    <xf numFmtId="0" fontId="35" fillId="0" borderId="0" xfId="0" applyFont="1" applyFill="1" applyAlignment="1">
      <alignment horizontal="center" wrapText="1"/>
    </xf>
    <xf numFmtId="0" fontId="36" fillId="0" borderId="0" xfId="0" applyFont="1" applyFill="1" applyAlignment="1"/>
    <xf numFmtId="0" fontId="1" fillId="0" borderId="1" xfId="0" applyFont="1" applyFill="1" applyBorder="1" applyAlignment="1">
      <alignment horizontal="center" vertical="center" wrapText="1"/>
    </xf>
    <xf numFmtId="0" fontId="1" fillId="0" borderId="3" xfId="0" applyFont="1" applyFill="1" applyBorder="1" applyAlignment="1">
      <alignment vertical="center" wrapText="1"/>
    </xf>
    <xf numFmtId="3" fontId="1" fillId="0" borderId="1" xfId="0" applyNumberFormat="1" applyFont="1" applyFill="1" applyBorder="1" applyAlignment="1">
      <alignment vertical="center"/>
    </xf>
    <xf numFmtId="16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0" fontId="32" fillId="0" borderId="1" xfId="0" applyFont="1" applyBorder="1" applyAlignment="1">
      <alignment vertical="center"/>
    </xf>
    <xf numFmtId="0" fontId="32" fillId="0" borderId="1" xfId="0" applyFont="1" applyBorder="1" applyAlignment="1">
      <alignment horizontal="center" vertical="center"/>
    </xf>
    <xf numFmtId="0" fontId="38" fillId="0" borderId="2" xfId="1" applyFont="1" applyBorder="1" applyAlignment="1">
      <alignment vertical="top" wrapText="1"/>
    </xf>
    <xf numFmtId="0" fontId="38" fillId="0" borderId="1" xfId="1" applyFont="1" applyBorder="1" applyAlignment="1">
      <alignment horizontal="center" vertical="center" wrapText="1"/>
    </xf>
    <xf numFmtId="0" fontId="39" fillId="0" borderId="1" xfId="1" applyFont="1" applyFill="1" applyBorder="1" applyAlignment="1">
      <alignment vertical="top" wrapText="1"/>
    </xf>
    <xf numFmtId="0" fontId="38" fillId="0" borderId="5" xfId="1" applyFont="1" applyBorder="1" applyAlignment="1">
      <alignment horizontal="center" vertical="center"/>
    </xf>
    <xf numFmtId="49" fontId="40" fillId="0" borderId="1" xfId="0" applyNumberFormat="1" applyFont="1" applyBorder="1" applyAlignment="1">
      <alignment horizontal="center" vertical="center"/>
    </xf>
    <xf numFmtId="49" fontId="40" fillId="0" borderId="1" xfId="0" applyNumberFormat="1" applyFont="1" applyFill="1" applyBorder="1" applyAlignment="1">
      <alignment horizontal="center" vertical="center"/>
    </xf>
    <xf numFmtId="0" fontId="40" fillId="0" borderId="0" xfId="0" applyFont="1" applyBorder="1" applyAlignment="1">
      <alignment vertical="center" wrapText="1"/>
    </xf>
    <xf numFmtId="0" fontId="40" fillId="0" borderId="20" xfId="0" applyFont="1" applyFill="1" applyBorder="1" applyAlignment="1">
      <alignment horizontal="center" vertical="center" wrapText="1"/>
    </xf>
    <xf numFmtId="0" fontId="40" fillId="0" borderId="2" xfId="0" applyFont="1" applyFill="1" applyBorder="1" applyAlignment="1">
      <alignment horizontal="center" vertical="center" wrapText="1"/>
    </xf>
    <xf numFmtId="165" fontId="40" fillId="0" borderId="21" xfId="0" applyNumberFormat="1" applyFont="1" applyFill="1" applyBorder="1" applyAlignment="1">
      <alignment horizontal="center" vertical="center"/>
    </xf>
    <xf numFmtId="0" fontId="40" fillId="0" borderId="2" xfId="0" applyFont="1" applyFill="1" applyBorder="1" applyAlignment="1">
      <alignment horizontal="center" vertical="center"/>
    </xf>
    <xf numFmtId="2" fontId="40" fillId="0" borderId="2" xfId="0" applyNumberFormat="1" applyFont="1" applyFill="1" applyBorder="1" applyAlignment="1">
      <alignment horizontal="center" vertical="center" wrapText="1"/>
    </xf>
    <xf numFmtId="165" fontId="40" fillId="0" borderId="2"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1" fillId="0" borderId="9" xfId="0" applyFont="1" applyBorder="1" applyAlignment="1">
      <alignment horizontal="justify" vertical="center" wrapText="1"/>
    </xf>
    <xf numFmtId="0" fontId="41" fillId="0" borderId="3" xfId="0" applyFont="1" applyFill="1" applyBorder="1" applyAlignment="1">
      <alignment horizontal="center"/>
    </xf>
    <xf numFmtId="0" fontId="5" fillId="0" borderId="22" xfId="0" applyFont="1" applyBorder="1" applyAlignment="1">
      <alignment horizontal="justify" vertical="top" wrapText="1"/>
    </xf>
    <xf numFmtId="0" fontId="5" fillId="0" borderId="23" xfId="0" applyFont="1" applyBorder="1" applyAlignment="1">
      <alignment horizontal="justify" vertical="top" wrapText="1"/>
    </xf>
    <xf numFmtId="0" fontId="5" fillId="0" borderId="1" xfId="0" applyFont="1" applyBorder="1" applyAlignment="1">
      <alignment horizontal="center" vertical="center" wrapText="1"/>
    </xf>
    <xf numFmtId="165" fontId="40" fillId="0"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49" fontId="34" fillId="0" borderId="1" xfId="0" applyNumberFormat="1" applyFont="1" applyFill="1" applyBorder="1" applyAlignment="1">
      <alignment horizontal="center" vertical="center"/>
    </xf>
    <xf numFmtId="0" fontId="34" fillId="0" borderId="1" xfId="0" applyFont="1" applyBorder="1" applyAlignment="1">
      <alignment horizontal="center" vertical="center"/>
    </xf>
    <xf numFmtId="0" fontId="34" fillId="2" borderId="1" xfId="0" applyFont="1" applyFill="1" applyBorder="1" applyAlignment="1">
      <alignment horizontal="center" vertical="center" wrapText="1"/>
    </xf>
    <xf numFmtId="49" fontId="42" fillId="0" borderId="1" xfId="0" applyNumberFormat="1" applyFont="1" applyBorder="1" applyAlignment="1">
      <alignment horizontal="center" vertical="center"/>
    </xf>
    <xf numFmtId="0" fontId="42" fillId="0" borderId="1" xfId="0" applyFont="1" applyBorder="1" applyAlignment="1">
      <alignment horizontal="justify" vertical="center" wrapText="1"/>
    </xf>
    <xf numFmtId="0" fontId="42" fillId="0" borderId="1" xfId="0" applyFont="1" applyBorder="1" applyAlignment="1">
      <alignment horizontal="center" vertical="center" wrapText="1"/>
    </xf>
    <xf numFmtId="0" fontId="42" fillId="0" borderId="1" xfId="0" applyFont="1" applyBorder="1" applyAlignment="1">
      <alignment horizontal="justify" vertical="center"/>
    </xf>
    <xf numFmtId="165" fontId="18" fillId="0" borderId="1" xfId="0" applyNumberFormat="1" applyFont="1" applyFill="1" applyBorder="1" applyAlignment="1">
      <alignment vertical="center"/>
    </xf>
    <xf numFmtId="0" fontId="18" fillId="0" borderId="1" xfId="0" applyFont="1" applyFill="1" applyBorder="1" applyAlignment="1">
      <alignment vertical="center"/>
    </xf>
    <xf numFmtId="165" fontId="25" fillId="0" borderId="1" xfId="0" applyNumberFormat="1" applyFont="1" applyFill="1" applyBorder="1" applyAlignment="1">
      <alignment vertical="center"/>
    </xf>
    <xf numFmtId="0" fontId="25" fillId="0" borderId="1" xfId="0" applyFont="1" applyFill="1" applyBorder="1" applyAlignment="1">
      <alignment vertical="center"/>
    </xf>
    <xf numFmtId="164" fontId="18" fillId="0" borderId="1" xfId="0" applyNumberFormat="1" applyFont="1" applyFill="1" applyBorder="1" applyAlignment="1">
      <alignment horizontal="center" vertical="top"/>
    </xf>
    <xf numFmtId="164" fontId="25" fillId="0" borderId="1" xfId="0" applyNumberFormat="1" applyFont="1" applyFill="1" applyBorder="1" applyAlignment="1">
      <alignment horizontal="center" vertical="top"/>
    </xf>
    <xf numFmtId="164" fontId="25" fillId="0" borderId="1" xfId="0" applyNumberFormat="1" applyFont="1" applyFill="1" applyBorder="1" applyAlignment="1">
      <alignment horizontal="right" vertical="top"/>
    </xf>
    <xf numFmtId="164" fontId="25" fillId="0" borderId="1" xfId="0" applyNumberFormat="1" applyFont="1" applyFill="1" applyBorder="1" applyAlignment="1">
      <alignment vertical="top"/>
    </xf>
    <xf numFmtId="164" fontId="25" fillId="3" borderId="1" xfId="0" applyNumberFormat="1" applyFont="1" applyFill="1" applyBorder="1" applyAlignment="1">
      <alignment vertical="center"/>
    </xf>
    <xf numFmtId="164" fontId="25" fillId="0" borderId="1" xfId="0" applyNumberFormat="1" applyFont="1" applyFill="1" applyBorder="1" applyAlignment="1">
      <alignment vertical="center"/>
    </xf>
    <xf numFmtId="3" fontId="25" fillId="0" borderId="1" xfId="0" applyNumberFormat="1" applyFont="1" applyFill="1" applyBorder="1" applyAlignment="1">
      <alignment vertical="center"/>
    </xf>
    <xf numFmtId="0" fontId="25" fillId="0" borderId="1" xfId="0" applyFont="1" applyBorder="1" applyAlignment="1">
      <alignment vertical="center"/>
    </xf>
    <xf numFmtId="164" fontId="43" fillId="0" borderId="1" xfId="0" applyNumberFormat="1" applyFont="1" applyBorder="1" applyAlignment="1">
      <alignment vertical="center"/>
    </xf>
    <xf numFmtId="0" fontId="43" fillId="0" borderId="1" xfId="0" applyFont="1" applyBorder="1"/>
    <xf numFmtId="0" fontId="44" fillId="0" borderId="9" xfId="0" applyFont="1" applyBorder="1" applyAlignment="1">
      <alignment horizontal="center" vertical="center"/>
    </xf>
    <xf numFmtId="0" fontId="30" fillId="0" borderId="9" xfId="0" applyFont="1" applyBorder="1" applyAlignment="1">
      <alignment horizontal="center" vertical="center" wrapText="1"/>
    </xf>
    <xf numFmtId="166" fontId="30" fillId="0" borderId="9" xfId="0" applyNumberFormat="1" applyFont="1" applyBorder="1" applyAlignment="1">
      <alignment horizontal="center" vertical="center" wrapText="1"/>
    </xf>
    <xf numFmtId="0" fontId="31" fillId="0" borderId="9" xfId="0" applyFont="1" applyBorder="1" applyAlignment="1">
      <alignment horizontal="center" vertical="center" wrapText="1"/>
    </xf>
    <xf numFmtId="0" fontId="45" fillId="0" borderId="9" xfId="0" applyFont="1" applyBorder="1" applyAlignment="1">
      <alignment horizontal="center" vertical="center"/>
    </xf>
    <xf numFmtId="0" fontId="18" fillId="0" borderId="3" xfId="0" applyFont="1" applyFill="1" applyBorder="1" applyAlignment="1">
      <alignment horizontal="center"/>
    </xf>
    <xf numFmtId="0" fontId="18" fillId="0" borderId="1" xfId="0" applyFont="1" applyFill="1" applyBorder="1" applyAlignment="1">
      <alignment horizontal="center"/>
    </xf>
    <xf numFmtId="2" fontId="25" fillId="0"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165" fontId="25" fillId="0" borderId="1" xfId="0" applyNumberFormat="1" applyFont="1" applyFill="1" applyBorder="1" applyAlignment="1">
      <alignment horizontal="center" vertical="center" wrapText="1"/>
    </xf>
    <xf numFmtId="166" fontId="43" fillId="0" borderId="1" xfId="0" applyNumberFormat="1" applyFont="1" applyBorder="1" applyAlignment="1">
      <alignment horizontal="center" vertical="center"/>
    </xf>
    <xf numFmtId="166" fontId="43"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46" fillId="0" borderId="0" xfId="0" applyFont="1"/>
    <xf numFmtId="0" fontId="1" fillId="0" borderId="1" xfId="0" applyFont="1" applyBorder="1" applyAlignment="1">
      <alignment horizontal="center" wrapText="1"/>
    </xf>
    <xf numFmtId="49" fontId="1" fillId="0" borderId="1" xfId="0" applyNumberFormat="1" applyFont="1" applyBorder="1" applyAlignment="1">
      <alignment horizont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top"/>
    </xf>
    <xf numFmtId="0" fontId="1" fillId="0" borderId="6" xfId="0" applyFont="1" applyFill="1" applyBorder="1" applyAlignment="1">
      <alignment horizontal="left" vertical="top" wrapText="1"/>
    </xf>
    <xf numFmtId="0" fontId="5" fillId="0" borderId="1" xfId="0" applyFont="1" applyFill="1" applyBorder="1" applyAlignment="1">
      <alignment horizontal="left" vertical="top" wrapText="1"/>
    </xf>
    <xf numFmtId="0" fontId="1" fillId="0" borderId="2" xfId="0" applyFont="1" applyFill="1" applyBorder="1" applyAlignment="1">
      <alignment vertical="top" wrapText="1"/>
    </xf>
    <xf numFmtId="0" fontId="1" fillId="0" borderId="6" xfId="0" applyFont="1" applyFill="1" applyBorder="1" applyAlignment="1">
      <alignment vertical="top" wrapText="1"/>
    </xf>
    <xf numFmtId="49" fontId="1" fillId="0" borderId="2"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0" fontId="1" fillId="0" borderId="13"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49" fontId="1" fillId="0" borderId="1" xfId="0" applyNumberFormat="1" applyFont="1" applyFill="1" applyBorder="1" applyAlignment="1">
      <alignment horizontal="center" vertical="top"/>
    </xf>
    <xf numFmtId="0" fontId="32" fillId="0" borderId="16" xfId="0" applyFont="1" applyBorder="1" applyAlignment="1">
      <alignment horizontal="left" vertical="top" wrapText="1"/>
    </xf>
    <xf numFmtId="0" fontId="32" fillId="0" borderId="17" xfId="0" applyFont="1" applyBorder="1" applyAlignment="1">
      <alignment horizontal="left" vertical="top" wrapText="1"/>
    </xf>
    <xf numFmtId="0" fontId="5" fillId="0" borderId="1" xfId="0" applyFont="1" applyFill="1" applyBorder="1" applyAlignment="1">
      <alignment horizontal="left" vertical="top" wrapText="1"/>
    </xf>
    <xf numFmtId="49" fontId="2" fillId="0" borderId="1" xfId="0" applyNumberFormat="1" applyFont="1" applyFill="1" applyBorder="1" applyAlignment="1">
      <alignment horizontal="center" vertical="top"/>
    </xf>
    <xf numFmtId="49" fontId="6" fillId="0" borderId="2" xfId="0" applyNumberFormat="1" applyFont="1" applyFill="1" applyBorder="1" applyAlignment="1">
      <alignment horizontal="center" vertical="top"/>
    </xf>
    <xf numFmtId="49" fontId="6" fillId="0" borderId="6" xfId="0" applyNumberFormat="1" applyFont="1" applyFill="1" applyBorder="1" applyAlignment="1">
      <alignment horizontal="center" vertical="top"/>
    </xf>
    <xf numFmtId="0" fontId="2" fillId="0" borderId="1" xfId="0" applyFont="1" applyFill="1" applyBorder="1" applyAlignment="1">
      <alignment horizontal="left" vertical="top" wrapText="1"/>
    </xf>
    <xf numFmtId="49" fontId="6" fillId="0" borderId="1"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1" fillId="0" borderId="0" xfId="0" applyFont="1" applyFill="1" applyAlignment="1">
      <alignment horizontal="center"/>
    </xf>
    <xf numFmtId="0" fontId="18" fillId="0" borderId="0" xfId="0" applyFont="1" applyFill="1" applyAlignment="1">
      <alignment horizontal="center" wrapText="1"/>
    </xf>
    <xf numFmtId="0" fontId="1" fillId="0" borderId="0" xfId="0" applyFont="1" applyFill="1" applyAlignment="1">
      <alignment horizontal="left"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25"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0" borderId="0" xfId="0" applyFont="1" applyAlignment="1">
      <alignment horizontal="center" vertical="center"/>
    </xf>
    <xf numFmtId="0" fontId="7" fillId="0" borderId="0" xfId="0" applyFont="1" applyAlignment="1">
      <alignment horizontal="center" vertical="center"/>
    </xf>
    <xf numFmtId="0" fontId="8"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1" xfId="0" applyFont="1" applyFill="1" applyBorder="1" applyAlignment="1">
      <alignment horizontal="center"/>
    </xf>
    <xf numFmtId="0" fontId="13" fillId="0" borderId="1" xfId="0" applyFont="1" applyBorder="1" applyAlignment="1">
      <alignment horizontal="justify" vertical="center" wrapText="1"/>
    </xf>
    <xf numFmtId="0" fontId="2" fillId="0" borderId="0" xfId="0" applyFont="1" applyFill="1" applyAlignment="1">
      <alignment horizontal="center"/>
    </xf>
    <xf numFmtId="0" fontId="20" fillId="0" borderId="0" xfId="0" applyFont="1" applyFill="1" applyAlignment="1"/>
    <xf numFmtId="0" fontId="13" fillId="0" borderId="4" xfId="0" applyFont="1" applyFill="1" applyBorder="1" applyAlignment="1">
      <alignment horizontal="center" vertical="justify" wrapText="1"/>
    </xf>
    <xf numFmtId="0" fontId="13" fillId="0" borderId="7" xfId="0" applyFont="1" applyFill="1" applyBorder="1" applyAlignment="1">
      <alignment horizontal="center" vertical="justify" wrapText="1"/>
    </xf>
    <xf numFmtId="0" fontId="13" fillId="0" borderId="5" xfId="0" applyFont="1" applyFill="1" applyBorder="1" applyAlignment="1">
      <alignment horizontal="center" vertical="justify"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32" fillId="0" borderId="1" xfId="0" applyFont="1" applyBorder="1" applyAlignment="1">
      <alignment horizontal="center" vertical="center"/>
    </xf>
    <xf numFmtId="49" fontId="38" fillId="0" borderId="1" xfId="1" applyNumberFormat="1" applyFont="1" applyBorder="1" applyAlignment="1">
      <alignment horizontal="center" vertical="center"/>
    </xf>
    <xf numFmtId="0" fontId="38" fillId="0" borderId="1" xfId="1" applyFont="1" applyBorder="1" applyAlignment="1">
      <alignment horizontal="center" vertical="center"/>
    </xf>
    <xf numFmtId="0" fontId="39" fillId="0" borderId="1" xfId="1" applyFont="1" applyFill="1" applyBorder="1" applyAlignment="1">
      <alignment horizontal="left" vertical="top" wrapText="1"/>
    </xf>
    <xf numFmtId="0" fontId="39" fillId="0" borderId="4" xfId="1"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5" fillId="0" borderId="0" xfId="0" applyFont="1" applyFill="1" applyAlignment="1">
      <alignment horizontal="center" wrapText="1"/>
    </xf>
    <xf numFmtId="0" fontId="36" fillId="0" borderId="0" xfId="0" applyFont="1" applyFill="1" applyAlignment="1"/>
    <xf numFmtId="0" fontId="36" fillId="0" borderId="0" xfId="0" applyFont="1" applyFill="1" applyAlignment="1">
      <alignment horizontal="center"/>
    </xf>
    <xf numFmtId="0" fontId="1" fillId="0"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7" fillId="0" borderId="1" xfId="0" applyFont="1" applyFill="1" applyBorder="1" applyAlignment="1">
      <alignment horizontal="center" vertical="center" wrapText="1"/>
    </xf>
    <xf numFmtId="0" fontId="13" fillId="0" borderId="1" xfId="0" applyFont="1" applyFill="1" applyBorder="1" applyAlignment="1"/>
    <xf numFmtId="0" fontId="9" fillId="0" borderId="6" xfId="0" applyFont="1" applyBorder="1"/>
    <xf numFmtId="0" fontId="9" fillId="0" borderId="3" xfId="0" applyFont="1" applyBorder="1"/>
    <xf numFmtId="0" fontId="16" fillId="0" borderId="19" xfId="0" applyFont="1" applyBorder="1" applyAlignment="1">
      <alignment horizontal="center" vertical="center" wrapText="1"/>
    </xf>
    <xf numFmtId="0" fontId="16" fillId="0" borderId="8"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34" fillId="0"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165" fontId="18" fillId="0" borderId="1" xfId="0" applyNumberFormat="1" applyFont="1" applyBorder="1"/>
    <xf numFmtId="165" fontId="25" fillId="0" borderId="1" xfId="0" applyNumberFormat="1" applyFont="1" applyBorder="1"/>
    <xf numFmtId="164" fontId="18" fillId="2" borderId="1" xfId="0" applyNumberFormat="1" applyFont="1" applyFill="1" applyBorder="1" applyAlignment="1">
      <alignment horizontal="right" vertical="center"/>
    </xf>
    <xf numFmtId="164" fontId="18" fillId="3" borderId="1" xfId="0" applyNumberFormat="1" applyFont="1" applyFill="1" applyBorder="1" applyAlignment="1">
      <alignment vertical="center"/>
    </xf>
    <xf numFmtId="164" fontId="18" fillId="0" borderId="1" xfId="0" applyNumberFormat="1" applyFont="1" applyFill="1" applyBorder="1" applyAlignment="1">
      <alignment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Q54"/>
  <sheetViews>
    <sheetView topLeftCell="A44" zoomScale="89" zoomScaleNormal="89" workbookViewId="0">
      <selection activeCell="M43" sqref="M43"/>
    </sheetView>
  </sheetViews>
  <sheetFormatPr defaultRowHeight="15"/>
  <cols>
    <col min="1" max="5" width="3.28515625" customWidth="1"/>
    <col min="6" max="6" width="27.42578125" customWidth="1"/>
    <col min="7" max="7" width="13.42578125" customWidth="1"/>
    <col min="8" max="8" width="5.42578125" customWidth="1"/>
    <col min="9" max="10" width="4" customWidth="1"/>
    <col min="11" max="11" width="8.7109375" customWidth="1"/>
    <col min="12" max="12" width="4.5703125" customWidth="1"/>
    <col min="13" max="13" width="11.42578125" customWidth="1"/>
    <col min="14" max="14" width="11.140625" customWidth="1"/>
    <col min="15" max="15" width="14.28515625" customWidth="1"/>
    <col min="16" max="17" width="9.5703125" customWidth="1"/>
  </cols>
  <sheetData>
    <row r="1" spans="1:17" ht="14.1" customHeight="1">
      <c r="A1" s="5"/>
      <c r="B1" s="5"/>
      <c r="C1" s="5"/>
      <c r="D1" s="5"/>
      <c r="E1" s="5"/>
      <c r="F1" s="5"/>
      <c r="G1" s="5"/>
      <c r="H1" s="5"/>
      <c r="I1" s="5"/>
      <c r="J1" s="5"/>
      <c r="K1" s="5"/>
      <c r="L1" s="5"/>
      <c r="M1" s="5"/>
      <c r="O1" s="224" t="s">
        <v>55</v>
      </c>
      <c r="P1" s="224"/>
      <c r="Q1" s="224"/>
    </row>
    <row r="2" spans="1:17" ht="35.450000000000003" customHeight="1">
      <c r="A2" s="5"/>
      <c r="B2" s="5"/>
      <c r="C2" s="5"/>
      <c r="D2" s="5"/>
      <c r="E2" s="5"/>
      <c r="F2" s="5"/>
      <c r="G2" s="5"/>
      <c r="H2" s="5"/>
      <c r="I2" s="5"/>
      <c r="J2" s="5"/>
      <c r="K2" s="5"/>
      <c r="L2" s="5"/>
      <c r="M2" s="5"/>
      <c r="O2" s="228" t="s">
        <v>148</v>
      </c>
      <c r="P2" s="228"/>
      <c r="Q2" s="228"/>
    </row>
    <row r="3" spans="1:17" ht="18" customHeight="1">
      <c r="A3" s="5"/>
      <c r="B3" s="5"/>
      <c r="C3" s="5"/>
      <c r="D3" s="5"/>
      <c r="E3" s="5"/>
      <c r="F3" s="5"/>
      <c r="G3" s="5"/>
      <c r="H3" s="5"/>
      <c r="I3" s="5"/>
      <c r="J3" s="5"/>
      <c r="K3" s="5"/>
      <c r="L3" s="5"/>
      <c r="M3" s="5"/>
      <c r="O3" s="226" t="s">
        <v>149</v>
      </c>
      <c r="P3" s="226"/>
      <c r="Q3" s="226"/>
    </row>
    <row r="4" spans="1:17" ht="18" customHeight="1">
      <c r="A4" s="5"/>
      <c r="B4" s="5"/>
      <c r="C4" s="5"/>
      <c r="D4" s="5"/>
      <c r="E4" s="5"/>
      <c r="F4" s="5"/>
      <c r="G4" s="5"/>
      <c r="H4" s="5"/>
      <c r="I4" s="5"/>
      <c r="J4" s="5"/>
      <c r="K4" s="5"/>
      <c r="L4" s="5"/>
      <c r="M4" s="5"/>
      <c r="O4" s="226" t="s">
        <v>2</v>
      </c>
      <c r="P4" s="226"/>
      <c r="Q4" s="226"/>
    </row>
    <row r="5" spans="1:17" ht="14.1" customHeight="1">
      <c r="A5" s="5"/>
      <c r="B5" s="5"/>
      <c r="C5" s="5"/>
      <c r="D5" s="5"/>
      <c r="E5" s="5"/>
      <c r="F5" s="5"/>
      <c r="G5" s="5"/>
      <c r="H5" s="5"/>
      <c r="I5" s="5"/>
      <c r="J5" s="5"/>
      <c r="K5" s="5"/>
      <c r="L5" s="5"/>
      <c r="M5" s="5"/>
      <c r="N5" s="3"/>
      <c r="O5" s="3"/>
      <c r="P5" s="5"/>
      <c r="Q5" s="5"/>
    </row>
    <row r="6" spans="1:17" ht="17.45" customHeight="1">
      <c r="A6" s="225" t="s">
        <v>88</v>
      </c>
      <c r="B6" s="225"/>
      <c r="C6" s="225"/>
      <c r="D6" s="225"/>
      <c r="E6" s="225"/>
      <c r="F6" s="225"/>
      <c r="G6" s="225"/>
      <c r="H6" s="225"/>
      <c r="I6" s="225"/>
      <c r="J6" s="225"/>
      <c r="K6" s="225"/>
      <c r="L6" s="225"/>
      <c r="M6" s="225"/>
      <c r="N6" s="225"/>
      <c r="O6" s="225"/>
      <c r="P6" s="225"/>
      <c r="Q6" s="225"/>
    </row>
    <row r="7" spans="1:17" ht="17.45" customHeight="1">
      <c r="A7" s="225" t="s">
        <v>144</v>
      </c>
      <c r="B7" s="229"/>
      <c r="C7" s="229"/>
      <c r="D7" s="229"/>
      <c r="E7" s="229"/>
      <c r="F7" s="229"/>
      <c r="G7" s="229"/>
      <c r="H7" s="229"/>
      <c r="I7" s="229"/>
      <c r="J7" s="229"/>
      <c r="K7" s="229"/>
      <c r="L7" s="229"/>
      <c r="M7" s="229"/>
      <c r="N7" s="229"/>
      <c r="O7" s="229"/>
      <c r="P7" s="229"/>
      <c r="Q7" s="229"/>
    </row>
    <row r="8" spans="1:17" ht="13.9" customHeight="1">
      <c r="A8" s="20"/>
      <c r="B8" s="20"/>
      <c r="C8" s="20"/>
      <c r="D8" s="20"/>
      <c r="E8" s="20"/>
      <c r="F8" s="20"/>
      <c r="G8" s="20"/>
      <c r="H8" s="20"/>
      <c r="I8" s="20"/>
      <c r="J8" s="20"/>
      <c r="K8" s="20"/>
      <c r="L8" s="20"/>
      <c r="M8" s="20"/>
      <c r="N8" s="20"/>
      <c r="O8" s="20"/>
      <c r="P8" s="20"/>
      <c r="Q8" s="20"/>
    </row>
    <row r="9" spans="1:17" ht="14.1" customHeight="1">
      <c r="A9" s="227" t="s">
        <v>79</v>
      </c>
      <c r="B9" s="227"/>
      <c r="C9" s="227"/>
      <c r="D9" s="227"/>
      <c r="E9" s="227"/>
      <c r="F9" s="227"/>
      <c r="G9" s="227"/>
      <c r="H9" s="227"/>
      <c r="I9" s="227"/>
      <c r="J9" s="227"/>
      <c r="K9" s="227"/>
      <c r="L9" s="227"/>
      <c r="M9" s="227"/>
      <c r="N9" s="227"/>
      <c r="O9" s="227"/>
      <c r="P9" s="227"/>
      <c r="Q9" s="227"/>
    </row>
    <row r="10" spans="1:17" ht="14.1" customHeight="1">
      <c r="A10" s="5"/>
      <c r="B10" s="5"/>
      <c r="C10" s="5"/>
      <c r="D10" s="4"/>
      <c r="E10" s="4"/>
      <c r="F10" s="4"/>
      <c r="G10" s="4"/>
      <c r="H10" s="4"/>
      <c r="I10" s="4"/>
      <c r="J10" s="4"/>
      <c r="K10" s="4"/>
      <c r="L10" s="4"/>
      <c r="M10" s="4"/>
      <c r="N10" s="4"/>
      <c r="O10" s="4"/>
      <c r="P10" s="4"/>
      <c r="Q10" s="4"/>
    </row>
    <row r="11" spans="1:17" ht="37.9" customHeight="1">
      <c r="A11" s="230" t="s">
        <v>19</v>
      </c>
      <c r="B11" s="231"/>
      <c r="C11" s="231"/>
      <c r="D11" s="231"/>
      <c r="E11" s="232"/>
      <c r="F11" s="221" t="s">
        <v>32</v>
      </c>
      <c r="G11" s="221" t="s">
        <v>33</v>
      </c>
      <c r="H11" s="221" t="s">
        <v>34</v>
      </c>
      <c r="I11" s="221"/>
      <c r="J11" s="221"/>
      <c r="K11" s="221"/>
      <c r="L11" s="221"/>
      <c r="M11" s="221" t="s">
        <v>35</v>
      </c>
      <c r="N11" s="221"/>
      <c r="O11" s="221"/>
      <c r="P11" s="221" t="s">
        <v>63</v>
      </c>
      <c r="Q11" s="221"/>
    </row>
    <row r="12" spans="1:17" ht="35.450000000000003" customHeight="1">
      <c r="A12" s="7" t="s">
        <v>24</v>
      </c>
      <c r="B12" s="7" t="s">
        <v>20</v>
      </c>
      <c r="C12" s="7" t="s">
        <v>21</v>
      </c>
      <c r="D12" s="7" t="s">
        <v>22</v>
      </c>
      <c r="E12" s="7" t="s">
        <v>54</v>
      </c>
      <c r="F12" s="223" t="s">
        <v>31</v>
      </c>
      <c r="G12" s="221"/>
      <c r="H12" s="7" t="s">
        <v>36</v>
      </c>
      <c r="I12" s="7" t="s">
        <v>37</v>
      </c>
      <c r="J12" s="7" t="s">
        <v>38</v>
      </c>
      <c r="K12" s="7" t="s">
        <v>39</v>
      </c>
      <c r="L12" s="7" t="s">
        <v>40</v>
      </c>
      <c r="M12" s="7" t="s">
        <v>65</v>
      </c>
      <c r="N12" s="7" t="s">
        <v>64</v>
      </c>
      <c r="O12" s="7" t="s">
        <v>66</v>
      </c>
      <c r="P12" s="7" t="s">
        <v>67</v>
      </c>
      <c r="Q12" s="7" t="s">
        <v>68</v>
      </c>
    </row>
    <row r="13" spans="1:17" s="45" customFormat="1" ht="15.75">
      <c r="A13" s="219" t="s">
        <v>23</v>
      </c>
      <c r="B13" s="219"/>
      <c r="C13" s="219"/>
      <c r="D13" s="219"/>
      <c r="E13" s="216"/>
      <c r="F13" s="222" t="s">
        <v>127</v>
      </c>
      <c r="G13" s="10" t="s">
        <v>41</v>
      </c>
      <c r="H13" s="72"/>
      <c r="I13" s="72"/>
      <c r="J13" s="72"/>
      <c r="K13" s="72"/>
      <c r="L13" s="72"/>
      <c r="M13" s="166">
        <f>M14</f>
        <v>41828.5</v>
      </c>
      <c r="N13" s="166">
        <f t="shared" ref="N13:Q13" si="0">N14</f>
        <v>41828.399999999994</v>
      </c>
      <c r="O13" s="166">
        <f t="shared" si="0"/>
        <v>41667.9</v>
      </c>
      <c r="P13" s="166">
        <f t="shared" si="0"/>
        <v>99.616051256918141</v>
      </c>
      <c r="Q13" s="166">
        <f t="shared" si="0"/>
        <v>99.616289411022194</v>
      </c>
    </row>
    <row r="14" spans="1:17" s="45" customFormat="1" ht="52.5">
      <c r="A14" s="219"/>
      <c r="B14" s="219"/>
      <c r="C14" s="219"/>
      <c r="D14" s="219"/>
      <c r="E14" s="217"/>
      <c r="F14" s="222"/>
      <c r="G14" s="69" t="s">
        <v>94</v>
      </c>
      <c r="H14" s="72">
        <v>941</v>
      </c>
      <c r="I14" s="72"/>
      <c r="J14" s="72"/>
      <c r="K14" s="72"/>
      <c r="L14" s="72"/>
      <c r="M14" s="166">
        <f>M17+M42</f>
        <v>41828.5</v>
      </c>
      <c r="N14" s="166">
        <f>N17+N42</f>
        <v>41828.399999999994</v>
      </c>
      <c r="O14" s="166">
        <f>O17+O42</f>
        <v>41667.9</v>
      </c>
      <c r="P14" s="166">
        <f>O14/M14*100</f>
        <v>99.616051256918141</v>
      </c>
      <c r="Q14" s="166">
        <f>O14/N14*100</f>
        <v>99.616289411022194</v>
      </c>
    </row>
    <row r="15" spans="1:17" s="45" customFormat="1" ht="15.75">
      <c r="A15" s="219"/>
      <c r="B15" s="219"/>
      <c r="C15" s="219"/>
      <c r="D15" s="219"/>
      <c r="E15" s="217"/>
      <c r="F15" s="222"/>
      <c r="G15" s="10"/>
      <c r="H15" s="72"/>
      <c r="I15" s="72"/>
      <c r="J15" s="72"/>
      <c r="K15" s="72"/>
      <c r="L15" s="72"/>
      <c r="M15" s="166"/>
      <c r="N15" s="166"/>
      <c r="O15" s="166"/>
      <c r="P15" s="166"/>
      <c r="Q15" s="166"/>
    </row>
    <row r="16" spans="1:17" s="45" customFormat="1" ht="13.9" customHeight="1">
      <c r="A16" s="219"/>
      <c r="B16" s="219"/>
      <c r="C16" s="219"/>
      <c r="D16" s="219"/>
      <c r="E16" s="220"/>
      <c r="F16" s="222"/>
      <c r="G16" s="12"/>
      <c r="H16" s="72"/>
      <c r="I16" s="72"/>
      <c r="J16" s="72"/>
      <c r="K16" s="72"/>
      <c r="L16" s="72"/>
      <c r="M16" s="166"/>
      <c r="N16" s="166"/>
      <c r="O16" s="166"/>
      <c r="P16" s="166"/>
      <c r="Q16" s="166"/>
    </row>
    <row r="17" spans="1:17" ht="15.75">
      <c r="A17" s="219" t="s">
        <v>23</v>
      </c>
      <c r="B17" s="219" t="s">
        <v>18</v>
      </c>
      <c r="C17" s="219"/>
      <c r="D17" s="219"/>
      <c r="E17" s="216"/>
      <c r="F17" s="222" t="s">
        <v>128</v>
      </c>
      <c r="G17" s="71" t="s">
        <v>41</v>
      </c>
      <c r="H17" s="72">
        <f>H18</f>
        <v>941</v>
      </c>
      <c r="I17" s="72">
        <f t="shared" ref="I17:Q17" si="1">I18</f>
        <v>0</v>
      </c>
      <c r="J17" s="72">
        <f t="shared" si="1"/>
        <v>0</v>
      </c>
      <c r="K17" s="72">
        <f t="shared" si="1"/>
        <v>0</v>
      </c>
      <c r="L17" s="72">
        <f t="shared" si="1"/>
        <v>0</v>
      </c>
      <c r="M17" s="167">
        <f t="shared" si="1"/>
        <v>12286.6</v>
      </c>
      <c r="N17" s="166">
        <f t="shared" si="1"/>
        <v>12286.5</v>
      </c>
      <c r="O17" s="166">
        <f t="shared" si="1"/>
        <v>12185.699999999999</v>
      </c>
      <c r="P17" s="166">
        <f t="shared" si="1"/>
        <v>99.178780134455408</v>
      </c>
      <c r="Q17" s="166">
        <f t="shared" si="1"/>
        <v>99.179587351971662</v>
      </c>
    </row>
    <row r="18" spans="1:17" ht="52.5">
      <c r="A18" s="219"/>
      <c r="B18" s="219"/>
      <c r="C18" s="219"/>
      <c r="D18" s="219"/>
      <c r="E18" s="217"/>
      <c r="F18" s="222"/>
      <c r="G18" s="71" t="s">
        <v>94</v>
      </c>
      <c r="H18" s="72">
        <v>941</v>
      </c>
      <c r="I18" s="72"/>
      <c r="J18" s="72"/>
      <c r="K18" s="72"/>
      <c r="L18" s="72"/>
      <c r="M18" s="166">
        <f>M20+M25+M29++M33+M37+M41+M19</f>
        <v>12286.6</v>
      </c>
      <c r="N18" s="166">
        <f>N20+N25+N29++N33+N37+N41+N19</f>
        <v>12286.5</v>
      </c>
      <c r="O18" s="166">
        <f>O20+O25+O29++O33+O37+O41+O19</f>
        <v>12185.699999999999</v>
      </c>
      <c r="P18" s="166">
        <f>O18/M18*100</f>
        <v>99.178780134455408</v>
      </c>
      <c r="Q18" s="166">
        <f>O18/N18*100</f>
        <v>99.179587351971662</v>
      </c>
    </row>
    <row r="19" spans="1:17" ht="39.75" customHeight="1">
      <c r="A19" s="157">
        <v>2</v>
      </c>
      <c r="B19" s="157">
        <v>1</v>
      </c>
      <c r="C19" s="157">
        <v>4</v>
      </c>
      <c r="D19" s="157"/>
      <c r="E19" s="192"/>
      <c r="F19" s="193" t="s">
        <v>115</v>
      </c>
      <c r="G19" s="93" t="s">
        <v>179</v>
      </c>
      <c r="H19" s="194">
        <v>938</v>
      </c>
      <c r="I19" s="195" t="s">
        <v>129</v>
      </c>
      <c r="J19" s="195" t="s">
        <v>129</v>
      </c>
      <c r="K19" s="195" t="s">
        <v>277</v>
      </c>
      <c r="L19" s="194">
        <v>622</v>
      </c>
      <c r="M19" s="157">
        <v>151.9</v>
      </c>
      <c r="N19" s="157">
        <v>151.9</v>
      </c>
      <c r="O19" s="157">
        <v>151.9</v>
      </c>
      <c r="P19" s="157">
        <f t="shared" ref="P19" si="2">O19/M19*100</f>
        <v>100</v>
      </c>
      <c r="Q19" s="196">
        <f t="shared" ref="Q19" si="3">O19/N19*100</f>
        <v>100</v>
      </c>
    </row>
    <row r="20" spans="1:17" ht="15.75">
      <c r="A20" s="219" t="s">
        <v>23</v>
      </c>
      <c r="B20" s="219" t="s">
        <v>18</v>
      </c>
      <c r="C20" s="219" t="s">
        <v>132</v>
      </c>
      <c r="D20" s="219"/>
      <c r="E20" s="216" t="s">
        <v>0</v>
      </c>
      <c r="F20" s="214" t="s">
        <v>107</v>
      </c>
      <c r="G20" s="70" t="s">
        <v>41</v>
      </c>
      <c r="H20" s="73">
        <f>H21</f>
        <v>941</v>
      </c>
      <c r="I20" s="73" t="str">
        <f t="shared" ref="I20:K20" si="4">I21</f>
        <v>07</v>
      </c>
      <c r="J20" s="73" t="str">
        <f t="shared" si="4"/>
        <v>07</v>
      </c>
      <c r="K20" s="73" t="str">
        <f t="shared" si="4"/>
        <v>0210361500</v>
      </c>
      <c r="L20" s="73">
        <v>622</v>
      </c>
      <c r="M20" s="168">
        <f>M21+M22</f>
        <v>70.400000000000006</v>
      </c>
      <c r="N20" s="168">
        <f t="shared" ref="N20:O20" si="5">N21+N22</f>
        <v>70.400000000000006</v>
      </c>
      <c r="O20" s="168">
        <f t="shared" si="5"/>
        <v>70.400000000000006</v>
      </c>
      <c r="P20" s="166">
        <f t="shared" ref="P20:P21" si="6">O20/M20*100</f>
        <v>100</v>
      </c>
      <c r="Q20" s="166">
        <f t="shared" ref="Q20:Q21" si="7">O20/N20*100</f>
        <v>100</v>
      </c>
    </row>
    <row r="21" spans="1:17" ht="45">
      <c r="A21" s="219"/>
      <c r="B21" s="219"/>
      <c r="C21" s="219"/>
      <c r="D21" s="219"/>
      <c r="E21" s="217"/>
      <c r="F21" s="214"/>
      <c r="G21" s="70" t="s">
        <v>94</v>
      </c>
      <c r="H21" s="73">
        <v>941</v>
      </c>
      <c r="I21" s="74" t="s">
        <v>129</v>
      </c>
      <c r="J21" s="74" t="s">
        <v>129</v>
      </c>
      <c r="K21" s="74" t="s">
        <v>135</v>
      </c>
      <c r="L21" s="74" t="s">
        <v>143</v>
      </c>
      <c r="M21" s="168">
        <v>22.6</v>
      </c>
      <c r="N21" s="168">
        <v>22.6</v>
      </c>
      <c r="O21" s="168">
        <v>22.6</v>
      </c>
      <c r="P21" s="166">
        <f t="shared" si="6"/>
        <v>100</v>
      </c>
      <c r="Q21" s="166">
        <f t="shared" si="7"/>
        <v>100</v>
      </c>
    </row>
    <row r="22" spans="1:17" ht="45">
      <c r="A22" s="219"/>
      <c r="B22" s="219"/>
      <c r="C22" s="219"/>
      <c r="D22" s="219"/>
      <c r="E22" s="217"/>
      <c r="F22" s="214"/>
      <c r="G22" s="75" t="s">
        <v>94</v>
      </c>
      <c r="H22" s="73">
        <v>941</v>
      </c>
      <c r="I22" s="74" t="s">
        <v>129</v>
      </c>
      <c r="J22" s="74" t="s">
        <v>129</v>
      </c>
      <c r="K22" s="73">
        <v>210361500</v>
      </c>
      <c r="L22" s="74" t="s">
        <v>130</v>
      </c>
      <c r="M22" s="169">
        <v>47.8</v>
      </c>
      <c r="N22" s="169">
        <v>47.8</v>
      </c>
      <c r="O22" s="168">
        <v>47.8</v>
      </c>
      <c r="P22" s="166">
        <f t="shared" ref="P22" si="8">O22/M22*100</f>
        <v>100</v>
      </c>
      <c r="Q22" s="166">
        <f t="shared" ref="Q22" si="9">O22/N22*100</f>
        <v>100</v>
      </c>
    </row>
    <row r="23" spans="1:17" ht="13.9" customHeight="1">
      <c r="A23" s="219"/>
      <c r="B23" s="219"/>
      <c r="C23" s="219"/>
      <c r="D23" s="219"/>
      <c r="E23" s="220"/>
      <c r="F23" s="214"/>
      <c r="G23" s="8"/>
      <c r="H23" s="73"/>
      <c r="I23" s="73"/>
      <c r="J23" s="73"/>
      <c r="K23" s="73"/>
      <c r="L23" s="73"/>
      <c r="M23" s="168"/>
      <c r="N23" s="168"/>
      <c r="O23" s="168"/>
      <c r="P23" s="166"/>
      <c r="Q23" s="168"/>
    </row>
    <row r="24" spans="1:17" ht="15.75">
      <c r="A24" s="219" t="s">
        <v>23</v>
      </c>
      <c r="B24" s="219" t="s">
        <v>18</v>
      </c>
      <c r="C24" s="219" t="s">
        <v>132</v>
      </c>
      <c r="D24" s="219"/>
      <c r="E24" s="216" t="s">
        <v>0</v>
      </c>
      <c r="F24" s="214" t="s">
        <v>133</v>
      </c>
      <c r="G24" s="70" t="s">
        <v>41</v>
      </c>
      <c r="H24" s="73">
        <f>H25</f>
        <v>941</v>
      </c>
      <c r="I24" s="73" t="str">
        <f t="shared" ref="I24:L24" si="10">I25</f>
        <v>07</v>
      </c>
      <c r="J24" s="73" t="str">
        <f t="shared" si="10"/>
        <v>07</v>
      </c>
      <c r="K24" s="73" t="str">
        <f t="shared" si="10"/>
        <v>0210361530</v>
      </c>
      <c r="L24" s="73" t="str">
        <f t="shared" si="10"/>
        <v>600</v>
      </c>
      <c r="M24" s="168">
        <f>M25</f>
        <v>3202.6</v>
      </c>
      <c r="N24" s="168">
        <f t="shared" ref="N24:O24" si="11">N25</f>
        <v>3202.5</v>
      </c>
      <c r="O24" s="168">
        <f t="shared" si="11"/>
        <v>3202.5</v>
      </c>
      <c r="P24" s="166">
        <f>O24/M24*100</f>
        <v>99.996877537001197</v>
      </c>
      <c r="Q24" s="166">
        <f>O24/N24*100</f>
        <v>100</v>
      </c>
    </row>
    <row r="25" spans="1:17" ht="45">
      <c r="A25" s="219"/>
      <c r="B25" s="219"/>
      <c r="C25" s="219"/>
      <c r="D25" s="219"/>
      <c r="E25" s="217"/>
      <c r="F25" s="214"/>
      <c r="G25" s="70" t="s">
        <v>94</v>
      </c>
      <c r="H25" s="73">
        <v>941</v>
      </c>
      <c r="I25" s="74" t="s">
        <v>129</v>
      </c>
      <c r="J25" s="74" t="s">
        <v>129</v>
      </c>
      <c r="K25" s="74" t="s">
        <v>136</v>
      </c>
      <c r="L25" s="74" t="s">
        <v>130</v>
      </c>
      <c r="M25" s="168">
        <v>3202.6</v>
      </c>
      <c r="N25" s="168">
        <v>3202.5</v>
      </c>
      <c r="O25" s="168">
        <v>3202.5</v>
      </c>
      <c r="P25" s="166">
        <f>O25/M25*100</f>
        <v>99.996877537001197</v>
      </c>
      <c r="Q25" s="166">
        <f>O25/N25*100</f>
        <v>100</v>
      </c>
    </row>
    <row r="26" spans="1:17" ht="15.75">
      <c r="A26" s="219"/>
      <c r="B26" s="219"/>
      <c r="C26" s="219"/>
      <c r="D26" s="219"/>
      <c r="E26" s="217"/>
      <c r="F26" s="214"/>
      <c r="G26" s="70"/>
      <c r="H26" s="73"/>
      <c r="I26" s="73"/>
      <c r="J26" s="73"/>
      <c r="K26" s="73"/>
      <c r="L26" s="73"/>
      <c r="M26" s="168"/>
      <c r="N26" s="168"/>
      <c r="O26" s="168"/>
      <c r="P26" s="166"/>
      <c r="Q26" s="166"/>
    </row>
    <row r="27" spans="1:17" ht="13.9" customHeight="1">
      <c r="A27" s="219"/>
      <c r="B27" s="219"/>
      <c r="C27" s="219"/>
      <c r="D27" s="219"/>
      <c r="E27" s="220"/>
      <c r="F27" s="214"/>
      <c r="G27" s="8"/>
      <c r="H27" s="73"/>
      <c r="I27" s="73"/>
      <c r="J27" s="73"/>
      <c r="K27" s="73"/>
      <c r="L27" s="73"/>
      <c r="M27" s="168"/>
      <c r="N27" s="168"/>
      <c r="O27" s="168"/>
      <c r="P27" s="166"/>
      <c r="Q27" s="166"/>
    </row>
    <row r="28" spans="1:17" ht="15.75">
      <c r="A28" s="219" t="s">
        <v>23</v>
      </c>
      <c r="B28" s="219" t="s">
        <v>18</v>
      </c>
      <c r="C28" s="219" t="s">
        <v>132</v>
      </c>
      <c r="D28" s="219"/>
      <c r="E28" s="216" t="s">
        <v>0</v>
      </c>
      <c r="F28" s="214" t="s">
        <v>134</v>
      </c>
      <c r="G28" s="70" t="s">
        <v>41</v>
      </c>
      <c r="H28" s="73">
        <f>H29</f>
        <v>941</v>
      </c>
      <c r="I28" s="73" t="str">
        <f t="shared" ref="I28:O28" si="12">I29</f>
        <v>07</v>
      </c>
      <c r="J28" s="73" t="str">
        <f t="shared" si="12"/>
        <v>07</v>
      </c>
      <c r="K28" s="73" t="str">
        <f t="shared" si="12"/>
        <v>0210305230</v>
      </c>
      <c r="L28" s="73" t="str">
        <f t="shared" si="12"/>
        <v>600</v>
      </c>
      <c r="M28" s="168">
        <f t="shared" si="12"/>
        <v>890.4</v>
      </c>
      <c r="N28" s="168">
        <f t="shared" si="12"/>
        <v>890.4</v>
      </c>
      <c r="O28" s="168">
        <f t="shared" si="12"/>
        <v>890.4</v>
      </c>
      <c r="P28" s="166">
        <f t="shared" ref="P28:P33" si="13">O28/M28*100</f>
        <v>100</v>
      </c>
      <c r="Q28" s="166">
        <f t="shared" ref="Q28:Q33" si="14">O28/N28*100</f>
        <v>100</v>
      </c>
    </row>
    <row r="29" spans="1:17" ht="45">
      <c r="A29" s="219"/>
      <c r="B29" s="219"/>
      <c r="C29" s="219"/>
      <c r="D29" s="219"/>
      <c r="E29" s="217"/>
      <c r="F29" s="214"/>
      <c r="G29" s="70" t="s">
        <v>94</v>
      </c>
      <c r="H29" s="73">
        <v>941</v>
      </c>
      <c r="I29" s="74" t="s">
        <v>129</v>
      </c>
      <c r="J29" s="74" t="s">
        <v>129</v>
      </c>
      <c r="K29" s="74" t="s">
        <v>137</v>
      </c>
      <c r="L29" s="74" t="s">
        <v>130</v>
      </c>
      <c r="M29" s="168">
        <v>890.4</v>
      </c>
      <c r="N29" s="168">
        <v>890.4</v>
      </c>
      <c r="O29" s="168">
        <v>890.4</v>
      </c>
      <c r="P29" s="166">
        <f t="shared" si="13"/>
        <v>100</v>
      </c>
      <c r="Q29" s="166">
        <f t="shared" si="14"/>
        <v>100</v>
      </c>
    </row>
    <row r="30" spans="1:17" ht="15.75">
      <c r="A30" s="219"/>
      <c r="B30" s="219"/>
      <c r="C30" s="219"/>
      <c r="D30" s="219"/>
      <c r="E30" s="217"/>
      <c r="F30" s="214"/>
      <c r="G30" s="70"/>
      <c r="H30" s="73"/>
      <c r="I30" s="73"/>
      <c r="J30" s="73"/>
      <c r="K30" s="73"/>
      <c r="L30" s="73"/>
      <c r="M30" s="168"/>
      <c r="N30" s="168"/>
      <c r="O30" s="168"/>
      <c r="P30" s="166"/>
      <c r="Q30" s="166"/>
    </row>
    <row r="31" spans="1:17" ht="15.75">
      <c r="A31" s="219"/>
      <c r="B31" s="219"/>
      <c r="C31" s="219"/>
      <c r="D31" s="219"/>
      <c r="E31" s="220"/>
      <c r="F31" s="214"/>
      <c r="G31" s="8"/>
      <c r="H31" s="73"/>
      <c r="I31" s="73"/>
      <c r="J31" s="73"/>
      <c r="K31" s="73"/>
      <c r="L31" s="73"/>
      <c r="M31" s="168"/>
      <c r="N31" s="168"/>
      <c r="O31" s="168"/>
      <c r="P31" s="166"/>
      <c r="Q31" s="166"/>
    </row>
    <row r="32" spans="1:17" ht="15.75">
      <c r="A32" s="219" t="s">
        <v>23</v>
      </c>
      <c r="B32" s="219" t="s">
        <v>18</v>
      </c>
      <c r="C32" s="219" t="s">
        <v>132</v>
      </c>
      <c r="D32" s="219"/>
      <c r="E32" s="216" t="s">
        <v>0</v>
      </c>
      <c r="F32" s="214" t="s">
        <v>134</v>
      </c>
      <c r="G32" s="70" t="s">
        <v>41</v>
      </c>
      <c r="H32" s="73">
        <f>H33</f>
        <v>941</v>
      </c>
      <c r="I32" s="73" t="str">
        <f t="shared" ref="I32:O32" si="15">I33</f>
        <v>07</v>
      </c>
      <c r="J32" s="73" t="str">
        <f t="shared" si="15"/>
        <v>07</v>
      </c>
      <c r="K32" s="73" t="str">
        <f t="shared" si="15"/>
        <v>0210305230</v>
      </c>
      <c r="L32" s="73" t="str">
        <f t="shared" si="15"/>
        <v>600</v>
      </c>
      <c r="M32" s="169">
        <f t="shared" si="15"/>
        <v>3825.3</v>
      </c>
      <c r="N32" s="169">
        <f t="shared" si="15"/>
        <v>3825.3</v>
      </c>
      <c r="O32" s="169">
        <f t="shared" si="15"/>
        <v>3824.1</v>
      </c>
      <c r="P32" s="166">
        <f t="shared" si="13"/>
        <v>99.968629911379495</v>
      </c>
      <c r="Q32" s="166">
        <f t="shared" si="14"/>
        <v>99.968629911379495</v>
      </c>
    </row>
    <row r="33" spans="1:17" ht="45">
      <c r="A33" s="219"/>
      <c r="B33" s="219"/>
      <c r="C33" s="219"/>
      <c r="D33" s="219"/>
      <c r="E33" s="217"/>
      <c r="F33" s="214"/>
      <c r="G33" s="70" t="s">
        <v>94</v>
      </c>
      <c r="H33" s="73">
        <v>941</v>
      </c>
      <c r="I33" s="74" t="s">
        <v>129</v>
      </c>
      <c r="J33" s="74" t="s">
        <v>129</v>
      </c>
      <c r="K33" s="74" t="s">
        <v>137</v>
      </c>
      <c r="L33" s="74" t="s">
        <v>130</v>
      </c>
      <c r="M33" s="168">
        <v>3825.3</v>
      </c>
      <c r="N33" s="168">
        <v>3825.3</v>
      </c>
      <c r="O33" s="168">
        <v>3824.1</v>
      </c>
      <c r="P33" s="166">
        <f t="shared" si="13"/>
        <v>99.968629911379495</v>
      </c>
      <c r="Q33" s="166">
        <f t="shared" si="14"/>
        <v>99.968629911379495</v>
      </c>
    </row>
    <row r="34" spans="1:17" ht="15.75">
      <c r="A34" s="219"/>
      <c r="B34" s="219"/>
      <c r="C34" s="219"/>
      <c r="D34" s="219"/>
      <c r="E34" s="217"/>
      <c r="F34" s="214"/>
      <c r="G34" s="70"/>
      <c r="H34" s="73"/>
      <c r="I34" s="73"/>
      <c r="J34" s="73"/>
      <c r="K34" s="73"/>
      <c r="L34" s="73"/>
      <c r="M34" s="168"/>
      <c r="N34" s="168"/>
      <c r="O34" s="168"/>
      <c r="P34" s="168"/>
      <c r="Q34" s="168"/>
    </row>
    <row r="35" spans="1:17" ht="15.75">
      <c r="A35" s="219"/>
      <c r="B35" s="219"/>
      <c r="C35" s="219"/>
      <c r="D35" s="219"/>
      <c r="E35" s="220"/>
      <c r="F35" s="214"/>
      <c r="G35" s="8"/>
      <c r="H35" s="73"/>
      <c r="I35" s="73"/>
      <c r="J35" s="73"/>
      <c r="K35" s="73"/>
      <c r="L35" s="73"/>
      <c r="M35" s="168"/>
      <c r="N35" s="168"/>
      <c r="O35" s="168"/>
      <c r="P35" s="168"/>
      <c r="Q35" s="168"/>
    </row>
    <row r="36" spans="1:17" ht="15.75">
      <c r="A36" s="219" t="s">
        <v>23</v>
      </c>
      <c r="B36" s="219" t="s">
        <v>18</v>
      </c>
      <c r="C36" s="219" t="s">
        <v>132</v>
      </c>
      <c r="D36" s="219"/>
      <c r="E36" s="216" t="s">
        <v>0</v>
      </c>
      <c r="F36" s="214" t="s">
        <v>134</v>
      </c>
      <c r="G36" s="70" t="s">
        <v>41</v>
      </c>
      <c r="H36" s="73">
        <f>H37</f>
        <v>941</v>
      </c>
      <c r="I36" s="73" t="str">
        <f t="shared" ref="I36:Q36" si="16">I37</f>
        <v>07</v>
      </c>
      <c r="J36" s="73" t="str">
        <f t="shared" si="16"/>
        <v>07</v>
      </c>
      <c r="K36" s="73" t="str">
        <f t="shared" si="16"/>
        <v>0210205230</v>
      </c>
      <c r="L36" s="73" t="str">
        <f t="shared" si="16"/>
        <v>300</v>
      </c>
      <c r="M36" s="168">
        <f t="shared" si="16"/>
        <v>4095</v>
      </c>
      <c r="N36" s="168">
        <f t="shared" si="16"/>
        <v>4095</v>
      </c>
      <c r="O36" s="168">
        <f t="shared" si="16"/>
        <v>3995.4</v>
      </c>
      <c r="P36" s="168">
        <f t="shared" si="16"/>
        <v>97.567765567765576</v>
      </c>
      <c r="Q36" s="168">
        <f t="shared" si="16"/>
        <v>97.567765567765576</v>
      </c>
    </row>
    <row r="37" spans="1:17" ht="45">
      <c r="A37" s="219"/>
      <c r="B37" s="219"/>
      <c r="C37" s="219"/>
      <c r="D37" s="219"/>
      <c r="E37" s="217"/>
      <c r="F37" s="214"/>
      <c r="G37" s="70" t="s">
        <v>94</v>
      </c>
      <c r="H37" s="73">
        <v>941</v>
      </c>
      <c r="I37" s="74" t="s">
        <v>129</v>
      </c>
      <c r="J37" s="74" t="s">
        <v>129</v>
      </c>
      <c r="K37" s="74" t="s">
        <v>138</v>
      </c>
      <c r="L37" s="74" t="s">
        <v>139</v>
      </c>
      <c r="M37" s="168">
        <v>4095</v>
      </c>
      <c r="N37" s="168">
        <v>4095</v>
      </c>
      <c r="O37" s="168">
        <v>3995.4</v>
      </c>
      <c r="P37" s="168">
        <f>O37/M37*100</f>
        <v>97.567765567765576</v>
      </c>
      <c r="Q37" s="168">
        <f>O37/N37*100</f>
        <v>97.567765567765576</v>
      </c>
    </row>
    <row r="38" spans="1:17" ht="15.75">
      <c r="A38" s="219"/>
      <c r="B38" s="219"/>
      <c r="C38" s="219"/>
      <c r="D38" s="219"/>
      <c r="E38" s="217"/>
      <c r="F38" s="214"/>
      <c r="G38" s="70"/>
      <c r="H38" s="73"/>
      <c r="I38" s="73"/>
      <c r="J38" s="73"/>
      <c r="K38" s="73"/>
      <c r="L38" s="73"/>
      <c r="M38" s="168"/>
      <c r="N38" s="168"/>
      <c r="O38" s="168"/>
      <c r="P38" s="168"/>
      <c r="Q38" s="168"/>
    </row>
    <row r="39" spans="1:17" ht="15.75">
      <c r="A39" s="219"/>
      <c r="B39" s="219"/>
      <c r="C39" s="219"/>
      <c r="D39" s="219"/>
      <c r="E39" s="220"/>
      <c r="F39" s="214"/>
      <c r="G39" s="8"/>
      <c r="H39" s="72"/>
      <c r="I39" s="72"/>
      <c r="J39" s="72"/>
      <c r="K39" s="72"/>
      <c r="L39" s="72"/>
      <c r="M39" s="166"/>
      <c r="N39" s="166"/>
      <c r="O39" s="166"/>
      <c r="P39" s="166"/>
      <c r="Q39" s="166"/>
    </row>
    <row r="40" spans="1:17" ht="15.75">
      <c r="A40" s="76" t="s">
        <v>23</v>
      </c>
      <c r="B40" s="76" t="s">
        <v>18</v>
      </c>
      <c r="C40" s="76" t="s">
        <v>30</v>
      </c>
      <c r="D40" s="76"/>
      <c r="E40" s="216" t="s">
        <v>145</v>
      </c>
      <c r="F40" s="75" t="s">
        <v>146</v>
      </c>
      <c r="G40" s="75" t="s">
        <v>41</v>
      </c>
      <c r="H40" s="73">
        <f>H41</f>
        <v>941</v>
      </c>
      <c r="I40" s="73" t="str">
        <f t="shared" ref="I40:Q40" si="17">I41</f>
        <v>07</v>
      </c>
      <c r="J40" s="73" t="str">
        <f t="shared" si="17"/>
        <v>07</v>
      </c>
      <c r="K40" s="74" t="s">
        <v>147</v>
      </c>
      <c r="L40" s="73">
        <v>622</v>
      </c>
      <c r="M40" s="168">
        <f t="shared" si="17"/>
        <v>51</v>
      </c>
      <c r="N40" s="168">
        <f t="shared" si="17"/>
        <v>51</v>
      </c>
      <c r="O40" s="168">
        <f t="shared" si="17"/>
        <v>51</v>
      </c>
      <c r="P40" s="168">
        <f t="shared" si="17"/>
        <v>100</v>
      </c>
      <c r="Q40" s="168">
        <f t="shared" si="17"/>
        <v>100</v>
      </c>
    </row>
    <row r="41" spans="1:17" ht="45">
      <c r="A41" s="76"/>
      <c r="B41" s="76"/>
      <c r="C41" s="76"/>
      <c r="D41" s="76"/>
      <c r="E41" s="217"/>
      <c r="F41" s="75"/>
      <c r="G41" s="75" t="s">
        <v>94</v>
      </c>
      <c r="H41" s="73">
        <v>941</v>
      </c>
      <c r="I41" s="74" t="s">
        <v>129</v>
      </c>
      <c r="J41" s="74" t="s">
        <v>129</v>
      </c>
      <c r="K41" s="74" t="s">
        <v>147</v>
      </c>
      <c r="L41" s="74" t="s">
        <v>143</v>
      </c>
      <c r="M41" s="168">
        <v>51</v>
      </c>
      <c r="N41" s="168">
        <v>51</v>
      </c>
      <c r="O41" s="168">
        <v>51</v>
      </c>
      <c r="P41" s="168">
        <f>O41/M41*100</f>
        <v>100</v>
      </c>
      <c r="Q41" s="168">
        <f>O41/N41*100</f>
        <v>100</v>
      </c>
    </row>
    <row r="42" spans="1:17" ht="15" customHeight="1">
      <c r="A42" s="215" t="s">
        <v>17</v>
      </c>
      <c r="B42" s="215" t="s">
        <v>23</v>
      </c>
      <c r="C42" s="211"/>
      <c r="D42" s="211"/>
      <c r="E42" s="202"/>
      <c r="F42" s="218" t="s">
        <v>178</v>
      </c>
      <c r="G42" s="91" t="s">
        <v>41</v>
      </c>
      <c r="H42" s="48"/>
      <c r="I42" s="48"/>
      <c r="J42" s="48"/>
      <c r="K42" s="92"/>
      <c r="L42" s="92"/>
      <c r="M42" s="170">
        <f>M43</f>
        <v>29541.899999999998</v>
      </c>
      <c r="N42" s="170">
        <f>N43</f>
        <v>29541.899999999998</v>
      </c>
      <c r="O42" s="170">
        <f>O43</f>
        <v>29482.2</v>
      </c>
      <c r="P42" s="170">
        <f t="shared" ref="P42:P52" si="18">O42/M42*100</f>
        <v>99.797914149056098</v>
      </c>
      <c r="Q42" s="170">
        <f t="shared" ref="Q42:Q50" si="19">O42/N42*100</f>
        <v>99.797914149056098</v>
      </c>
    </row>
    <row r="43" spans="1:17" ht="102">
      <c r="A43" s="215"/>
      <c r="B43" s="215"/>
      <c r="C43" s="211"/>
      <c r="D43" s="211"/>
      <c r="E43" s="203"/>
      <c r="F43" s="218"/>
      <c r="G43" s="93" t="s">
        <v>179</v>
      </c>
      <c r="H43" s="48" t="s">
        <v>180</v>
      </c>
      <c r="I43" s="48"/>
      <c r="J43" s="48"/>
      <c r="K43" s="92"/>
      <c r="L43" s="92"/>
      <c r="M43" s="171">
        <f>SUM(M44:M54)</f>
        <v>29541.899999999998</v>
      </c>
      <c r="N43" s="171">
        <f>SUM(N44:N54)</f>
        <v>29541.899999999998</v>
      </c>
      <c r="O43" s="171">
        <f>SUM(O44:O54)</f>
        <v>29482.2</v>
      </c>
      <c r="P43" s="170">
        <f t="shared" si="18"/>
        <v>99.797914149056098</v>
      </c>
      <c r="Q43" s="170">
        <f t="shared" si="19"/>
        <v>99.797914149056098</v>
      </c>
    </row>
    <row r="44" spans="1:17" ht="54" customHeight="1">
      <c r="A44" s="211" t="s">
        <v>17</v>
      </c>
      <c r="B44" s="211" t="s">
        <v>23</v>
      </c>
      <c r="C44" s="211" t="s">
        <v>18</v>
      </c>
      <c r="D44" s="211"/>
      <c r="E44" s="211"/>
      <c r="F44" s="200" t="s">
        <v>140</v>
      </c>
      <c r="G44" s="206" t="s">
        <v>179</v>
      </c>
      <c r="H44" s="92">
        <v>938</v>
      </c>
      <c r="I44" s="48" t="s">
        <v>141</v>
      </c>
      <c r="J44" s="48" t="s">
        <v>30</v>
      </c>
      <c r="K44" s="48" t="s">
        <v>181</v>
      </c>
      <c r="L44" s="94" t="s">
        <v>182</v>
      </c>
      <c r="M44" s="172">
        <v>420</v>
      </c>
      <c r="N44" s="172">
        <v>420</v>
      </c>
      <c r="O44" s="172">
        <v>420</v>
      </c>
      <c r="P44" s="171">
        <f t="shared" si="18"/>
        <v>100</v>
      </c>
      <c r="Q44" s="171">
        <f t="shared" si="19"/>
        <v>100</v>
      </c>
    </row>
    <row r="45" spans="1:17" ht="52.5" customHeight="1">
      <c r="A45" s="211"/>
      <c r="B45" s="211"/>
      <c r="C45" s="211"/>
      <c r="D45" s="211"/>
      <c r="E45" s="211"/>
      <c r="F45" s="201"/>
      <c r="G45" s="207"/>
      <c r="H45" s="92">
        <v>938</v>
      </c>
      <c r="I45" s="48" t="s">
        <v>141</v>
      </c>
      <c r="J45" s="48" t="s">
        <v>30</v>
      </c>
      <c r="K45" s="48" t="s">
        <v>181</v>
      </c>
      <c r="L45" s="94" t="s">
        <v>143</v>
      </c>
      <c r="M45" s="172">
        <v>207.8</v>
      </c>
      <c r="N45" s="172">
        <v>207.8</v>
      </c>
      <c r="O45" s="172">
        <v>207.8</v>
      </c>
      <c r="P45" s="171">
        <f t="shared" si="18"/>
        <v>100</v>
      </c>
      <c r="Q45" s="171">
        <f t="shared" si="19"/>
        <v>100</v>
      </c>
    </row>
    <row r="46" spans="1:17" ht="93" customHeight="1">
      <c r="A46" s="197" t="s">
        <v>17</v>
      </c>
      <c r="B46" s="197" t="s">
        <v>23</v>
      </c>
      <c r="C46" s="197" t="s">
        <v>30</v>
      </c>
      <c r="D46" s="197"/>
      <c r="E46" s="197"/>
      <c r="F46" s="198"/>
      <c r="G46" s="199" t="s">
        <v>94</v>
      </c>
      <c r="H46" s="92">
        <v>941</v>
      </c>
      <c r="I46" s="197" t="s">
        <v>141</v>
      </c>
      <c r="J46" s="197" t="s">
        <v>30</v>
      </c>
      <c r="K46" s="197" t="s">
        <v>278</v>
      </c>
      <c r="L46" s="94" t="s">
        <v>130</v>
      </c>
      <c r="M46" s="172">
        <v>300.10000000000002</v>
      </c>
      <c r="N46" s="172">
        <v>300.10000000000002</v>
      </c>
      <c r="O46" s="172">
        <v>299.60000000000002</v>
      </c>
      <c r="P46" s="171">
        <v>99.8</v>
      </c>
      <c r="Q46" s="171">
        <v>100</v>
      </c>
    </row>
    <row r="47" spans="1:17" ht="42" customHeight="1">
      <c r="A47" s="95" t="s">
        <v>17</v>
      </c>
      <c r="B47" s="95" t="s">
        <v>23</v>
      </c>
      <c r="C47" s="95" t="s">
        <v>102</v>
      </c>
      <c r="D47" s="95"/>
      <c r="E47" s="95"/>
      <c r="F47" s="96" t="s">
        <v>183</v>
      </c>
      <c r="G47" s="97" t="s">
        <v>184</v>
      </c>
      <c r="H47" s="48">
        <v>938</v>
      </c>
      <c r="I47" s="48" t="s">
        <v>141</v>
      </c>
      <c r="J47" s="48" t="s">
        <v>30</v>
      </c>
      <c r="K47" s="48" t="s">
        <v>185</v>
      </c>
      <c r="L47" s="94" t="s">
        <v>186</v>
      </c>
      <c r="M47" s="172">
        <v>150</v>
      </c>
      <c r="N47" s="172">
        <v>150</v>
      </c>
      <c r="O47" s="172">
        <v>150</v>
      </c>
      <c r="P47" s="171">
        <f>O47/M47*100</f>
        <v>100</v>
      </c>
      <c r="Q47" s="171">
        <f t="shared" si="19"/>
        <v>100</v>
      </c>
    </row>
    <row r="48" spans="1:17" ht="102">
      <c r="A48" s="48" t="s">
        <v>17</v>
      </c>
      <c r="B48" s="48" t="s">
        <v>23</v>
      </c>
      <c r="C48" s="48" t="s">
        <v>112</v>
      </c>
      <c r="D48" s="48"/>
      <c r="E48" s="48"/>
      <c r="F48" s="49" t="s">
        <v>187</v>
      </c>
      <c r="G48" s="49" t="s">
        <v>179</v>
      </c>
      <c r="H48" s="92">
        <v>938</v>
      </c>
      <c r="I48" s="48" t="s">
        <v>141</v>
      </c>
      <c r="J48" s="48" t="s">
        <v>30</v>
      </c>
      <c r="K48" s="48" t="s">
        <v>188</v>
      </c>
      <c r="L48" s="94" t="s">
        <v>143</v>
      </c>
      <c r="M48" s="173">
        <v>5640</v>
      </c>
      <c r="N48" s="173">
        <v>5640</v>
      </c>
      <c r="O48" s="173">
        <v>5640</v>
      </c>
      <c r="P48" s="171">
        <f t="shared" si="18"/>
        <v>100</v>
      </c>
      <c r="Q48" s="171">
        <f t="shared" si="19"/>
        <v>100</v>
      </c>
    </row>
    <row r="49" spans="1:17" ht="15.75">
      <c r="A49" s="202" t="s">
        <v>17</v>
      </c>
      <c r="B49" s="202" t="s">
        <v>23</v>
      </c>
      <c r="C49" s="202" t="s">
        <v>119</v>
      </c>
      <c r="D49" s="202"/>
      <c r="E49" s="202"/>
      <c r="F49" s="208" t="s">
        <v>189</v>
      </c>
      <c r="G49" s="204" t="s">
        <v>184</v>
      </c>
      <c r="H49" s="202">
        <v>938</v>
      </c>
      <c r="I49" s="202" t="s">
        <v>141</v>
      </c>
      <c r="J49" s="202" t="s">
        <v>30</v>
      </c>
      <c r="K49" s="202" t="s">
        <v>190</v>
      </c>
      <c r="L49" s="94" t="s">
        <v>186</v>
      </c>
      <c r="M49" s="172">
        <v>1181.2</v>
      </c>
      <c r="N49" s="172">
        <v>1181.2</v>
      </c>
      <c r="O49" s="172">
        <v>1181.2</v>
      </c>
      <c r="P49" s="171">
        <f t="shared" si="18"/>
        <v>100</v>
      </c>
      <c r="Q49" s="171">
        <f t="shared" si="19"/>
        <v>100</v>
      </c>
    </row>
    <row r="50" spans="1:17" ht="22.5" customHeight="1">
      <c r="A50" s="203"/>
      <c r="B50" s="203"/>
      <c r="C50" s="203"/>
      <c r="D50" s="203"/>
      <c r="E50" s="203"/>
      <c r="F50" s="209"/>
      <c r="G50" s="210"/>
      <c r="H50" s="203"/>
      <c r="I50" s="203"/>
      <c r="J50" s="203"/>
      <c r="K50" s="203"/>
      <c r="L50" s="94" t="s">
        <v>143</v>
      </c>
      <c r="M50" s="172">
        <v>589.9</v>
      </c>
      <c r="N50" s="172">
        <v>589.9</v>
      </c>
      <c r="O50" s="172">
        <v>589.9</v>
      </c>
      <c r="P50" s="171">
        <f t="shared" si="18"/>
        <v>100</v>
      </c>
      <c r="Q50" s="171">
        <f t="shared" si="19"/>
        <v>100</v>
      </c>
    </row>
    <row r="51" spans="1:17" ht="15.75">
      <c r="A51" s="211" t="s">
        <v>17</v>
      </c>
      <c r="B51" s="211" t="s">
        <v>23</v>
      </c>
      <c r="C51" s="211" t="s">
        <v>191</v>
      </c>
      <c r="D51" s="211"/>
      <c r="E51" s="211"/>
      <c r="F51" s="212" t="s">
        <v>192</v>
      </c>
      <c r="G51" s="204" t="s">
        <v>184</v>
      </c>
      <c r="H51" s="48" t="s">
        <v>180</v>
      </c>
      <c r="I51" s="48" t="s">
        <v>141</v>
      </c>
      <c r="J51" s="48" t="s">
        <v>30</v>
      </c>
      <c r="K51" s="48" t="s">
        <v>193</v>
      </c>
      <c r="L51" s="94" t="s">
        <v>194</v>
      </c>
      <c r="M51" s="172">
        <v>1</v>
      </c>
      <c r="N51" s="172">
        <v>1</v>
      </c>
      <c r="O51" s="172">
        <v>0</v>
      </c>
      <c r="P51" s="171">
        <f t="shared" si="18"/>
        <v>0</v>
      </c>
      <c r="Q51" s="171">
        <v>0</v>
      </c>
    </row>
    <row r="52" spans="1:17" ht="15.75">
      <c r="A52" s="211"/>
      <c r="B52" s="211"/>
      <c r="C52" s="211"/>
      <c r="D52" s="211"/>
      <c r="E52" s="211"/>
      <c r="F52" s="213"/>
      <c r="G52" s="205"/>
      <c r="H52" s="48">
        <v>938</v>
      </c>
      <c r="I52" s="48" t="s">
        <v>141</v>
      </c>
      <c r="J52" s="48" t="s">
        <v>30</v>
      </c>
      <c r="K52" s="48" t="s">
        <v>195</v>
      </c>
      <c r="L52" s="94" t="s">
        <v>194</v>
      </c>
      <c r="M52" s="172">
        <v>5713.8</v>
      </c>
      <c r="N52" s="172">
        <v>5713.8</v>
      </c>
      <c r="O52" s="172">
        <v>5713.7</v>
      </c>
      <c r="P52" s="171">
        <f t="shared" si="18"/>
        <v>99.998249851237347</v>
      </c>
      <c r="Q52" s="171">
        <f>O52/N52*100</f>
        <v>99.998249851237347</v>
      </c>
    </row>
    <row r="53" spans="1:17" ht="102">
      <c r="A53" s="48" t="s">
        <v>17</v>
      </c>
      <c r="B53" s="48" t="s">
        <v>23</v>
      </c>
      <c r="C53" s="48" t="s">
        <v>196</v>
      </c>
      <c r="D53" s="48"/>
      <c r="E53" s="48"/>
      <c r="F53" s="98" t="s">
        <v>197</v>
      </c>
      <c r="G53" s="49" t="s">
        <v>179</v>
      </c>
      <c r="H53" s="92">
        <v>938</v>
      </c>
      <c r="I53" s="48" t="s">
        <v>141</v>
      </c>
      <c r="J53" s="48" t="s">
        <v>30</v>
      </c>
      <c r="K53" s="48" t="s">
        <v>198</v>
      </c>
      <c r="L53" s="94" t="s">
        <v>186</v>
      </c>
      <c r="M53" s="173">
        <v>14152.8</v>
      </c>
      <c r="N53" s="173">
        <v>14152.8</v>
      </c>
      <c r="O53" s="173">
        <v>14094.7</v>
      </c>
      <c r="P53" s="171">
        <f>O53/M53*100</f>
        <v>99.589480526821561</v>
      </c>
      <c r="Q53" s="171">
        <f>O53/N53*100</f>
        <v>99.589480526821561</v>
      </c>
    </row>
    <row r="54" spans="1:17" ht="102">
      <c r="A54" s="48" t="s">
        <v>17</v>
      </c>
      <c r="B54" s="48" t="s">
        <v>23</v>
      </c>
      <c r="C54" s="48" t="s">
        <v>199</v>
      </c>
      <c r="D54" s="48"/>
      <c r="E54" s="48"/>
      <c r="F54" s="99" t="s">
        <v>200</v>
      </c>
      <c r="G54" s="49" t="s">
        <v>179</v>
      </c>
      <c r="H54" s="92">
        <v>938</v>
      </c>
      <c r="I54" s="48" t="s">
        <v>141</v>
      </c>
      <c r="J54" s="48" t="s">
        <v>30</v>
      </c>
      <c r="K54" s="48" t="s">
        <v>201</v>
      </c>
      <c r="L54" s="94" t="s">
        <v>143</v>
      </c>
      <c r="M54" s="173">
        <v>1185.3</v>
      </c>
      <c r="N54" s="173">
        <v>1185.3</v>
      </c>
      <c r="O54" s="173">
        <v>1185.3</v>
      </c>
      <c r="P54" s="171">
        <f>O54/M54*100</f>
        <v>100</v>
      </c>
      <c r="Q54" s="171">
        <f>O54/N54*100</f>
        <v>100</v>
      </c>
    </row>
  </sheetData>
  <mergeCells count="86">
    <mergeCell ref="F28:F31"/>
    <mergeCell ref="A28:A31"/>
    <mergeCell ref="B28:B31"/>
    <mergeCell ref="C28:C31"/>
    <mergeCell ref="D28:D31"/>
    <mergeCell ref="E28:E31"/>
    <mergeCell ref="B13:B16"/>
    <mergeCell ref="C13:C16"/>
    <mergeCell ref="D13:D16"/>
    <mergeCell ref="H11:L11"/>
    <mergeCell ref="A11:E11"/>
    <mergeCell ref="A17:A18"/>
    <mergeCell ref="O1:Q1"/>
    <mergeCell ref="A6:Q6"/>
    <mergeCell ref="O4:Q4"/>
    <mergeCell ref="A9:Q9"/>
    <mergeCell ref="C17:C18"/>
    <mergeCell ref="D17:D18"/>
    <mergeCell ref="O2:Q2"/>
    <mergeCell ref="O3:Q3"/>
    <mergeCell ref="M11:O11"/>
    <mergeCell ref="B17:B18"/>
    <mergeCell ref="P11:Q11"/>
    <mergeCell ref="F13:F16"/>
    <mergeCell ref="E13:E16"/>
    <mergeCell ref="A7:Q7"/>
    <mergeCell ref="A13:A16"/>
    <mergeCell ref="A20:A23"/>
    <mergeCell ref="B20:B23"/>
    <mergeCell ref="C20:C23"/>
    <mergeCell ref="F24:F27"/>
    <mergeCell ref="G11:G12"/>
    <mergeCell ref="E17:E18"/>
    <mergeCell ref="F17:F18"/>
    <mergeCell ref="F11:F12"/>
    <mergeCell ref="E20:E23"/>
    <mergeCell ref="F20:F23"/>
    <mergeCell ref="D20:D23"/>
    <mergeCell ref="A24:A27"/>
    <mergeCell ref="B24:B27"/>
    <mergeCell ref="C24:C27"/>
    <mergeCell ref="D24:D27"/>
    <mergeCell ref="E24:E27"/>
    <mergeCell ref="F32:F35"/>
    <mergeCell ref="A32:A35"/>
    <mergeCell ref="B32:B35"/>
    <mergeCell ref="C32:C35"/>
    <mergeCell ref="D32:D35"/>
    <mergeCell ref="E32:E35"/>
    <mergeCell ref="F36:F39"/>
    <mergeCell ref="A42:A43"/>
    <mergeCell ref="B42:B43"/>
    <mergeCell ref="C42:C43"/>
    <mergeCell ref="D42:D43"/>
    <mergeCell ref="E40:E41"/>
    <mergeCell ref="E42:E43"/>
    <mergeCell ref="F42:F43"/>
    <mergeCell ref="A36:A39"/>
    <mergeCell ref="B36:B39"/>
    <mergeCell ref="C36:C39"/>
    <mergeCell ref="D36:D39"/>
    <mergeCell ref="E36:E39"/>
    <mergeCell ref="F51:F52"/>
    <mergeCell ref="A51:A52"/>
    <mergeCell ref="B51:B52"/>
    <mergeCell ref="C51:C52"/>
    <mergeCell ref="D51:D52"/>
    <mergeCell ref="E51:E52"/>
    <mergeCell ref="G44:G45"/>
    <mergeCell ref="A49:A50"/>
    <mergeCell ref="B49:B50"/>
    <mergeCell ref="C49:C50"/>
    <mergeCell ref="D49:D50"/>
    <mergeCell ref="E49:E50"/>
    <mergeCell ref="F49:F50"/>
    <mergeCell ref="G49:G50"/>
    <mergeCell ref="B44:B45"/>
    <mergeCell ref="C44:C45"/>
    <mergeCell ref="D44:D45"/>
    <mergeCell ref="E44:E45"/>
    <mergeCell ref="A44:A45"/>
    <mergeCell ref="H49:H50"/>
    <mergeCell ref="I49:I50"/>
    <mergeCell ref="J49:J50"/>
    <mergeCell ref="K49:K50"/>
    <mergeCell ref="G51:G52"/>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H34"/>
  <sheetViews>
    <sheetView topLeftCell="A10" workbookViewId="0">
      <selection activeCell="E18" sqref="E18"/>
    </sheetView>
  </sheetViews>
  <sheetFormatPr defaultRowHeight="15"/>
  <cols>
    <col min="1" max="2" width="6" customWidth="1"/>
    <col min="3" max="3" width="22" customWidth="1"/>
    <col min="4" max="4" width="51.5703125" customWidth="1"/>
    <col min="5" max="5" width="17.5703125" customWidth="1"/>
    <col min="6" max="6" width="15.140625" customWidth="1"/>
    <col min="7" max="7" width="16.140625" customWidth="1"/>
  </cols>
  <sheetData>
    <row r="1" spans="1:7" ht="4.1500000000000004" customHeight="1">
      <c r="A1" s="11"/>
      <c r="B1" s="11"/>
      <c r="C1" s="11"/>
      <c r="D1" s="11"/>
      <c r="E1" s="11"/>
      <c r="F1" s="11"/>
      <c r="G1" s="11"/>
    </row>
    <row r="2" spans="1:7" ht="17.25" customHeight="1">
      <c r="A2" s="234" t="s">
        <v>80</v>
      </c>
      <c r="B2" s="235"/>
      <c r="C2" s="235"/>
      <c r="D2" s="235"/>
      <c r="E2" s="235"/>
      <c r="F2" s="235"/>
      <c r="G2" s="235"/>
    </row>
    <row r="3" spans="1:7" ht="5.45" customHeight="1">
      <c r="A3" s="11"/>
      <c r="B3" s="11"/>
      <c r="C3" s="11"/>
      <c r="D3" s="11"/>
      <c r="E3" s="11"/>
      <c r="F3" s="11"/>
      <c r="G3" s="11"/>
    </row>
    <row r="4" spans="1:7" s="21" customFormat="1" ht="20.25" customHeight="1">
      <c r="A4" s="233" t="s">
        <v>19</v>
      </c>
      <c r="B4" s="236"/>
      <c r="C4" s="233" t="s">
        <v>42</v>
      </c>
      <c r="D4" s="233" t="s">
        <v>43</v>
      </c>
      <c r="E4" s="239" t="s">
        <v>44</v>
      </c>
      <c r="F4" s="240"/>
      <c r="G4" s="233" t="s">
        <v>78</v>
      </c>
    </row>
    <row r="5" spans="1:7" s="21" customFormat="1" ht="24" customHeight="1">
      <c r="A5" s="233"/>
      <c r="B5" s="236"/>
      <c r="C5" s="236" t="s">
        <v>31</v>
      </c>
      <c r="D5" s="236"/>
      <c r="E5" s="237" t="s">
        <v>76</v>
      </c>
      <c r="F5" s="241" t="s">
        <v>77</v>
      </c>
      <c r="G5" s="233"/>
    </row>
    <row r="6" spans="1:7" s="21" customFormat="1" ht="12.6" customHeight="1">
      <c r="A6" s="13" t="s">
        <v>24</v>
      </c>
      <c r="B6" s="13" t="s">
        <v>20</v>
      </c>
      <c r="C6" s="236"/>
      <c r="D6" s="236"/>
      <c r="E6" s="238"/>
      <c r="F6" s="242"/>
      <c r="G6" s="233"/>
    </row>
    <row r="7" spans="1:7" ht="15" customHeight="1">
      <c r="A7" s="244" t="s">
        <v>23</v>
      </c>
      <c r="B7" s="244"/>
      <c r="C7" s="243" t="s">
        <v>127</v>
      </c>
      <c r="D7" s="14" t="s">
        <v>41</v>
      </c>
      <c r="E7" s="291">
        <f>E8+E16</f>
        <v>56049.1</v>
      </c>
      <c r="F7" s="291">
        <f>F8+F16</f>
        <v>55204.600000000006</v>
      </c>
      <c r="G7" s="291">
        <f>F7/E7*100</f>
        <v>98.493285351593528</v>
      </c>
    </row>
    <row r="8" spans="1:7" ht="15" customHeight="1">
      <c r="A8" s="244"/>
      <c r="B8" s="244"/>
      <c r="C8" s="243"/>
      <c r="D8" s="15" t="s">
        <v>45</v>
      </c>
      <c r="E8" s="292">
        <f>E10+E11</f>
        <v>41828.5</v>
      </c>
      <c r="F8" s="292">
        <f>F10+F11</f>
        <v>41667.9</v>
      </c>
      <c r="G8" s="292">
        <f>F8/E8*100</f>
        <v>99.616051256918141</v>
      </c>
    </row>
    <row r="9" spans="1:7" ht="15" customHeight="1">
      <c r="A9" s="244"/>
      <c r="B9" s="244"/>
      <c r="C9" s="243"/>
      <c r="D9" s="17" t="s">
        <v>46</v>
      </c>
      <c r="E9" s="89"/>
      <c r="F9" s="89"/>
      <c r="G9" s="291"/>
    </row>
    <row r="10" spans="1:7" ht="15" customHeight="1">
      <c r="A10" s="244"/>
      <c r="B10" s="244"/>
      <c r="C10" s="243"/>
      <c r="D10" s="17" t="s">
        <v>47</v>
      </c>
      <c r="E10" s="293">
        <f>E20+E28</f>
        <v>27101.1</v>
      </c>
      <c r="F10" s="89">
        <f>F20+F28</f>
        <v>27041.4</v>
      </c>
      <c r="G10" s="89">
        <f>F10/E10*100</f>
        <v>99.779713738556751</v>
      </c>
    </row>
    <row r="11" spans="1:7" ht="15" customHeight="1">
      <c r="A11" s="244"/>
      <c r="B11" s="244"/>
      <c r="C11" s="243"/>
      <c r="D11" s="17" t="s">
        <v>49</v>
      </c>
      <c r="E11" s="89">
        <f>E21+E29</f>
        <v>14727.400000000001</v>
      </c>
      <c r="F11" s="89">
        <f>F21+F29</f>
        <v>14626.5</v>
      </c>
      <c r="G11" s="291">
        <f>F11/E11*100</f>
        <v>99.314882463978691</v>
      </c>
    </row>
    <row r="12" spans="1:7" ht="15" customHeight="1">
      <c r="A12" s="244"/>
      <c r="B12" s="244"/>
      <c r="C12" s="243"/>
      <c r="D12" s="17" t="s">
        <v>48</v>
      </c>
      <c r="E12" s="89"/>
      <c r="F12" s="89"/>
      <c r="G12" s="291"/>
    </row>
    <row r="13" spans="1:7" ht="15" customHeight="1">
      <c r="A13" s="244"/>
      <c r="B13" s="244"/>
      <c r="C13" s="243"/>
      <c r="D13" s="17" t="s">
        <v>50</v>
      </c>
      <c r="E13" s="89"/>
      <c r="F13" s="89"/>
      <c r="G13" s="291"/>
    </row>
    <row r="14" spans="1:7" ht="15" customHeight="1">
      <c r="A14" s="244"/>
      <c r="B14" s="244"/>
      <c r="C14" s="243"/>
      <c r="D14" s="18" t="s">
        <v>51</v>
      </c>
      <c r="E14" s="89"/>
      <c r="F14" s="89"/>
      <c r="G14" s="291"/>
    </row>
    <row r="15" spans="1:7" ht="15" customHeight="1">
      <c r="A15" s="244"/>
      <c r="B15" s="244"/>
      <c r="C15" s="243"/>
      <c r="D15" s="19" t="s">
        <v>53</v>
      </c>
      <c r="E15" s="89"/>
      <c r="F15" s="89"/>
      <c r="G15" s="291"/>
    </row>
    <row r="16" spans="1:7" ht="15" customHeight="1">
      <c r="A16" s="244"/>
      <c r="B16" s="244"/>
      <c r="C16" s="243"/>
      <c r="D16" s="18" t="s">
        <v>52</v>
      </c>
      <c r="E16" s="90">
        <f>E24</f>
        <v>14220.6</v>
      </c>
      <c r="F16" s="90">
        <f>F24</f>
        <v>13536.7</v>
      </c>
      <c r="G16" s="291">
        <f>F16/E16*100</f>
        <v>95.190779573295075</v>
      </c>
    </row>
    <row r="17" spans="1:7" ht="15" customHeight="1">
      <c r="A17" s="244" t="s">
        <v>23</v>
      </c>
      <c r="B17" s="244" t="s">
        <v>18</v>
      </c>
      <c r="C17" s="243" t="s">
        <v>128</v>
      </c>
      <c r="D17" s="14" t="s">
        <v>41</v>
      </c>
      <c r="E17" s="291">
        <f>E18+E24</f>
        <v>26507.200000000001</v>
      </c>
      <c r="F17" s="291">
        <f>F18+F24</f>
        <v>25722.400000000001</v>
      </c>
      <c r="G17" s="291">
        <f>F17/E17*100</f>
        <v>97.039294984004357</v>
      </c>
    </row>
    <row r="18" spans="1:7" ht="15" customHeight="1">
      <c r="A18" s="244"/>
      <c r="B18" s="244"/>
      <c r="C18" s="243"/>
      <c r="D18" s="15" t="s">
        <v>45</v>
      </c>
      <c r="E18" s="291">
        <f>E20+E21</f>
        <v>12286.6</v>
      </c>
      <c r="F18" s="291">
        <f t="shared" ref="F18" si="0">F20+F21</f>
        <v>12185.699999999999</v>
      </c>
      <c r="G18" s="292">
        <f>F18/E18*100</f>
        <v>99.178780134455408</v>
      </c>
    </row>
    <row r="19" spans="1:7" ht="15" customHeight="1">
      <c r="A19" s="244"/>
      <c r="B19" s="244"/>
      <c r="C19" s="243"/>
      <c r="D19" s="17" t="s">
        <v>46</v>
      </c>
      <c r="E19" s="89"/>
      <c r="F19" s="89"/>
      <c r="G19" s="89"/>
    </row>
    <row r="20" spans="1:7" ht="15" customHeight="1">
      <c r="A20" s="244"/>
      <c r="B20" s="244"/>
      <c r="C20" s="243"/>
      <c r="D20" s="17" t="s">
        <v>47</v>
      </c>
      <c r="E20" s="89">
        <v>3273</v>
      </c>
      <c r="F20" s="89">
        <v>3272.9</v>
      </c>
      <c r="G20" s="89">
        <f>F20/E20*100</f>
        <v>99.996944699052861</v>
      </c>
    </row>
    <row r="21" spans="1:7" ht="15" customHeight="1">
      <c r="A21" s="244"/>
      <c r="B21" s="244"/>
      <c r="C21" s="243"/>
      <c r="D21" s="17" t="s">
        <v>49</v>
      </c>
      <c r="E21" s="293">
        <v>9013.6</v>
      </c>
      <c r="F21" s="293">
        <v>8912.7999999999993</v>
      </c>
      <c r="G21" s="293">
        <f>F21/E21*100</f>
        <v>98.881689890831623</v>
      </c>
    </row>
    <row r="22" spans="1:7" ht="15" customHeight="1">
      <c r="A22" s="244"/>
      <c r="B22" s="244"/>
      <c r="C22" s="243"/>
      <c r="D22" s="17" t="s">
        <v>50</v>
      </c>
      <c r="E22" s="89"/>
      <c r="F22" s="89"/>
      <c r="G22" s="89"/>
    </row>
    <row r="23" spans="1:7" ht="15" customHeight="1">
      <c r="A23" s="244"/>
      <c r="B23" s="244"/>
      <c r="C23" s="243"/>
      <c r="D23" s="18" t="s">
        <v>51</v>
      </c>
      <c r="E23" s="89"/>
      <c r="F23" s="89"/>
      <c r="G23" s="89"/>
    </row>
    <row r="24" spans="1:7" ht="15" customHeight="1">
      <c r="A24" s="244"/>
      <c r="B24" s="244"/>
      <c r="C24" s="243"/>
      <c r="D24" s="18" t="s">
        <v>52</v>
      </c>
      <c r="E24" s="90">
        <v>14220.6</v>
      </c>
      <c r="F24" s="90">
        <v>13536.7</v>
      </c>
      <c r="G24" s="90">
        <v>24.4</v>
      </c>
    </row>
    <row r="25" spans="1:7" ht="15.75">
      <c r="A25" s="245" t="s">
        <v>23</v>
      </c>
      <c r="B25" s="245" t="s">
        <v>17</v>
      </c>
      <c r="C25" s="248" t="s">
        <v>142</v>
      </c>
      <c r="D25" s="100" t="s">
        <v>41</v>
      </c>
      <c r="E25" s="294">
        <f>E26+E32+E33+E31</f>
        <v>29541.899999999998</v>
      </c>
      <c r="F25" s="294">
        <f>F26+F32+F33+F31</f>
        <v>29482.2</v>
      </c>
      <c r="G25" s="294">
        <f>F25/E25*100</f>
        <v>99.797914149056098</v>
      </c>
    </row>
    <row r="26" spans="1:7" ht="15.75">
      <c r="A26" s="246"/>
      <c r="B26" s="246"/>
      <c r="C26" s="249"/>
      <c r="D26" s="156" t="s">
        <v>202</v>
      </c>
      <c r="E26" s="294">
        <f>E28+E29</f>
        <v>29541.899999999998</v>
      </c>
      <c r="F26" s="294">
        <f>F28+F29</f>
        <v>29482.2</v>
      </c>
      <c r="G26" s="174">
        <f>F26/E26*100</f>
        <v>99.797914149056098</v>
      </c>
    </row>
    <row r="27" spans="1:7" ht="15.75">
      <c r="A27" s="246"/>
      <c r="B27" s="246"/>
      <c r="C27" s="249"/>
      <c r="D27" s="102" t="s">
        <v>46</v>
      </c>
      <c r="E27" s="174"/>
      <c r="F27" s="174"/>
      <c r="G27" s="174"/>
    </row>
    <row r="28" spans="1:7" ht="15.75">
      <c r="A28" s="246"/>
      <c r="B28" s="246"/>
      <c r="C28" s="249"/>
      <c r="D28" s="103" t="s">
        <v>203</v>
      </c>
      <c r="E28" s="295">
        <v>23828.1</v>
      </c>
      <c r="F28" s="295">
        <v>23768.5</v>
      </c>
      <c r="G28" s="174">
        <f>F28/E28*100</f>
        <v>99.749875147409995</v>
      </c>
    </row>
    <row r="29" spans="1:7" ht="15.75">
      <c r="A29" s="246"/>
      <c r="B29" s="246"/>
      <c r="C29" s="249"/>
      <c r="D29" s="102" t="s">
        <v>49</v>
      </c>
      <c r="E29" s="174">
        <v>5713.8</v>
      </c>
      <c r="F29" s="174">
        <v>5713.7</v>
      </c>
      <c r="G29" s="174">
        <f>F29/E29*100</f>
        <v>99.998249851237347</v>
      </c>
    </row>
    <row r="30" spans="1:7" ht="15.75">
      <c r="A30" s="246"/>
      <c r="B30" s="246"/>
      <c r="C30" s="249"/>
      <c r="D30" s="102" t="s">
        <v>50</v>
      </c>
      <c r="E30" s="174"/>
      <c r="F30" s="174"/>
      <c r="G30" s="174"/>
    </row>
    <row r="31" spans="1:7" ht="25.5">
      <c r="A31" s="246"/>
      <c r="B31" s="246"/>
      <c r="C31" s="249"/>
      <c r="D31" s="105" t="s">
        <v>204</v>
      </c>
      <c r="E31" s="104"/>
      <c r="F31" s="104"/>
      <c r="G31" s="101"/>
    </row>
    <row r="32" spans="1:7" ht="25.5">
      <c r="A32" s="246"/>
      <c r="B32" s="246"/>
      <c r="C32" s="249"/>
      <c r="D32" s="156" t="s">
        <v>51</v>
      </c>
      <c r="E32" s="101"/>
      <c r="F32" s="101"/>
      <c r="G32" s="101"/>
    </row>
    <row r="33" spans="1:8">
      <c r="A33" s="246"/>
      <c r="B33" s="246"/>
      <c r="C33" s="249"/>
      <c r="D33" s="106" t="s">
        <v>52</v>
      </c>
      <c r="E33" s="101"/>
      <c r="F33" s="101"/>
      <c r="G33" s="101"/>
    </row>
    <row r="34" spans="1:8" ht="15" customHeight="1">
      <c r="A34" s="247"/>
      <c r="B34" s="247"/>
      <c r="C34" s="250"/>
      <c r="D34" s="18" t="s">
        <v>52</v>
      </c>
      <c r="E34" s="89"/>
      <c r="F34" s="88"/>
      <c r="G34" s="87"/>
      <c r="H34" s="16"/>
    </row>
  </sheetData>
  <mergeCells count="17">
    <mergeCell ref="C7:C16"/>
    <mergeCell ref="A17:A24"/>
    <mergeCell ref="B17:B24"/>
    <mergeCell ref="C17:C24"/>
    <mergeCell ref="A25:A34"/>
    <mergeCell ref="B25:B34"/>
    <mergeCell ref="C25:C34"/>
    <mergeCell ref="A7:A16"/>
    <mergeCell ref="B7:B16"/>
    <mergeCell ref="G4:G6"/>
    <mergeCell ref="A2:G2"/>
    <mergeCell ref="A4:B5"/>
    <mergeCell ref="C4:C6"/>
    <mergeCell ref="D4:D6"/>
    <mergeCell ref="E5:E6"/>
    <mergeCell ref="E4:F4"/>
    <mergeCell ref="F5:F6"/>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N30"/>
  <sheetViews>
    <sheetView topLeftCell="A15" workbookViewId="0">
      <selection activeCell="K20" sqref="K20"/>
    </sheetView>
  </sheetViews>
  <sheetFormatPr defaultColWidth="8.85546875" defaultRowHeight="11.25"/>
  <cols>
    <col min="1" max="4" width="3" style="37" customWidth="1"/>
    <col min="5" max="5" width="31.42578125" style="37" customWidth="1"/>
    <col min="6" max="6" width="12.42578125" style="37" customWidth="1"/>
    <col min="7" max="8" width="8.85546875" style="37"/>
    <col min="9" max="9" width="25.28515625" style="37" customWidth="1"/>
    <col min="10" max="10" width="24.28515625" style="44" customWidth="1"/>
    <col min="11" max="11" width="22.5703125" style="43" customWidth="1"/>
    <col min="12" max="16384" width="8.85546875" style="37"/>
  </cols>
  <sheetData>
    <row r="1" spans="1:14" ht="3" customHeight="1">
      <c r="A1" s="28"/>
      <c r="B1" s="28"/>
      <c r="C1" s="28"/>
      <c r="D1" s="28"/>
      <c r="E1" s="28"/>
      <c r="F1" s="28"/>
      <c r="G1" s="28"/>
      <c r="H1" s="28"/>
      <c r="I1" s="31"/>
      <c r="J1" s="32"/>
      <c r="K1" s="32"/>
      <c r="L1" s="31"/>
      <c r="M1" s="31"/>
      <c r="N1" s="33"/>
    </row>
    <row r="2" spans="1:14" ht="12.75">
      <c r="A2" s="253" t="s">
        <v>71</v>
      </c>
      <c r="B2" s="254"/>
      <c r="C2" s="254"/>
      <c r="D2" s="254"/>
      <c r="E2" s="254"/>
      <c r="F2" s="254"/>
      <c r="G2" s="254"/>
      <c r="H2" s="254"/>
      <c r="I2" s="254"/>
      <c r="J2" s="254"/>
    </row>
    <row r="3" spans="1:14">
      <c r="A3" s="34"/>
      <c r="B3" s="34"/>
      <c r="C3" s="34"/>
      <c r="D3" s="29"/>
      <c r="E3" s="29"/>
      <c r="F3" s="29"/>
      <c r="G3" s="29"/>
      <c r="H3" s="29"/>
      <c r="I3" s="29"/>
      <c r="J3" s="35"/>
    </row>
    <row r="4" spans="1:14" ht="42" customHeight="1">
      <c r="A4" s="255" t="s">
        <v>19</v>
      </c>
      <c r="B4" s="256"/>
      <c r="C4" s="256"/>
      <c r="D4" s="257"/>
      <c r="E4" s="258" t="s">
        <v>25</v>
      </c>
      <c r="F4" s="258" t="s">
        <v>1</v>
      </c>
      <c r="G4" s="258" t="s">
        <v>69</v>
      </c>
      <c r="H4" s="258" t="s">
        <v>70</v>
      </c>
      <c r="I4" s="258" t="s">
        <v>16</v>
      </c>
      <c r="J4" s="260" t="s">
        <v>56</v>
      </c>
      <c r="K4" s="252" t="s">
        <v>57</v>
      </c>
    </row>
    <row r="5" spans="1:14" ht="15" customHeight="1">
      <c r="A5" s="27" t="s">
        <v>24</v>
      </c>
      <c r="B5" s="27" t="s">
        <v>20</v>
      </c>
      <c r="C5" s="27" t="s">
        <v>21</v>
      </c>
      <c r="D5" s="27" t="s">
        <v>22</v>
      </c>
      <c r="E5" s="259"/>
      <c r="F5" s="259"/>
      <c r="G5" s="259"/>
      <c r="H5" s="259"/>
      <c r="I5" s="259"/>
      <c r="J5" s="261"/>
      <c r="K5" s="252"/>
    </row>
    <row r="6" spans="1:14" s="46" customFormat="1" ht="30" customHeight="1">
      <c r="A6" s="54" t="s">
        <v>23</v>
      </c>
      <c r="B6" s="54" t="s">
        <v>18</v>
      </c>
      <c r="C6" s="54"/>
      <c r="D6" s="54"/>
      <c r="E6" s="251" t="s">
        <v>92</v>
      </c>
      <c r="F6" s="251"/>
      <c r="G6" s="251"/>
      <c r="H6" s="251"/>
      <c r="I6" s="251"/>
      <c r="J6" s="251"/>
      <c r="K6" s="251"/>
    </row>
    <row r="7" spans="1:14" s="47" customFormat="1" ht="146.25" customHeight="1">
      <c r="A7" s="55" t="s">
        <v>23</v>
      </c>
      <c r="B7" s="55" t="s">
        <v>18</v>
      </c>
      <c r="C7" s="55" t="s">
        <v>18</v>
      </c>
      <c r="D7" s="55"/>
      <c r="E7" s="56" t="s">
        <v>93</v>
      </c>
      <c r="F7" s="57" t="s">
        <v>94</v>
      </c>
      <c r="G7" s="58" t="s">
        <v>95</v>
      </c>
      <c r="H7" s="57" t="s">
        <v>96</v>
      </c>
      <c r="I7" s="56" t="s">
        <v>97</v>
      </c>
      <c r="J7" s="59" t="s">
        <v>98</v>
      </c>
      <c r="K7" s="60"/>
    </row>
    <row r="8" spans="1:14" s="50" customFormat="1" ht="79.5" customHeight="1">
      <c r="A8" s="61" t="s">
        <v>23</v>
      </c>
      <c r="B8" s="61" t="s">
        <v>18</v>
      </c>
      <c r="C8" s="61" t="s">
        <v>17</v>
      </c>
      <c r="D8" s="61"/>
      <c r="E8" s="56" t="s">
        <v>99</v>
      </c>
      <c r="F8" s="57" t="s">
        <v>94</v>
      </c>
      <c r="G8" s="58" t="s">
        <v>95</v>
      </c>
      <c r="H8" s="57" t="s">
        <v>96</v>
      </c>
      <c r="I8" s="56" t="s">
        <v>100</v>
      </c>
      <c r="J8" s="62" t="s">
        <v>101</v>
      </c>
      <c r="K8" s="60"/>
    </row>
    <row r="9" spans="1:14" s="50" customFormat="1" ht="156.75" customHeight="1">
      <c r="A9" s="55" t="s">
        <v>23</v>
      </c>
      <c r="B9" s="55" t="s">
        <v>18</v>
      </c>
      <c r="C9" s="55" t="s">
        <v>102</v>
      </c>
      <c r="D9" s="55"/>
      <c r="E9" s="56" t="s">
        <v>103</v>
      </c>
      <c r="F9" s="57" t="s">
        <v>94</v>
      </c>
      <c r="G9" s="58" t="s">
        <v>95</v>
      </c>
      <c r="H9" s="57" t="s">
        <v>96</v>
      </c>
      <c r="I9" s="56" t="s">
        <v>97</v>
      </c>
      <c r="J9" s="62" t="s">
        <v>104</v>
      </c>
      <c r="K9" s="60"/>
    </row>
    <row r="10" spans="1:14" s="46" customFormat="1" ht="156.75" customHeight="1">
      <c r="A10" s="55" t="s">
        <v>23</v>
      </c>
      <c r="B10" s="55" t="s">
        <v>18</v>
      </c>
      <c r="C10" s="55" t="s">
        <v>102</v>
      </c>
      <c r="D10" s="55" t="s">
        <v>18</v>
      </c>
      <c r="E10" s="56" t="s">
        <v>105</v>
      </c>
      <c r="F10" s="57" t="s">
        <v>94</v>
      </c>
      <c r="G10" s="58" t="s">
        <v>95</v>
      </c>
      <c r="H10" s="57" t="s">
        <v>96</v>
      </c>
      <c r="I10" s="56" t="s">
        <v>97</v>
      </c>
      <c r="J10" s="62" t="s">
        <v>106</v>
      </c>
      <c r="K10" s="60"/>
    </row>
    <row r="11" spans="1:14" s="46" customFormat="1" ht="154.5" customHeight="1">
      <c r="A11" s="55" t="s">
        <v>23</v>
      </c>
      <c r="B11" s="55" t="s">
        <v>18</v>
      </c>
      <c r="C11" s="55" t="s">
        <v>102</v>
      </c>
      <c r="D11" s="55" t="s">
        <v>17</v>
      </c>
      <c r="E11" s="56" t="s">
        <v>107</v>
      </c>
      <c r="F11" s="57" t="s">
        <v>94</v>
      </c>
      <c r="G11" s="58" t="s">
        <v>95</v>
      </c>
      <c r="H11" s="57" t="s">
        <v>96</v>
      </c>
      <c r="I11" s="56" t="s">
        <v>108</v>
      </c>
      <c r="J11" s="62" t="s">
        <v>109</v>
      </c>
      <c r="K11" s="60"/>
    </row>
    <row r="12" spans="1:14" s="47" customFormat="1" ht="74.25" customHeight="1">
      <c r="A12" s="55" t="s">
        <v>23</v>
      </c>
      <c r="B12" s="55" t="s">
        <v>18</v>
      </c>
      <c r="C12" s="55" t="s">
        <v>102</v>
      </c>
      <c r="D12" s="55" t="s">
        <v>102</v>
      </c>
      <c r="E12" s="56" t="s">
        <v>110</v>
      </c>
      <c r="F12" s="57" t="s">
        <v>94</v>
      </c>
      <c r="G12" s="58" t="s">
        <v>95</v>
      </c>
      <c r="H12" s="57" t="s">
        <v>96</v>
      </c>
      <c r="I12" s="56" t="s">
        <v>111</v>
      </c>
      <c r="J12" s="62" t="s">
        <v>109</v>
      </c>
      <c r="K12" s="60"/>
    </row>
    <row r="13" spans="1:14" s="50" customFormat="1" ht="82.5" customHeight="1">
      <c r="A13" s="55" t="s">
        <v>23</v>
      </c>
      <c r="B13" s="55" t="s">
        <v>18</v>
      </c>
      <c r="C13" s="55" t="s">
        <v>102</v>
      </c>
      <c r="D13" s="55" t="s">
        <v>112</v>
      </c>
      <c r="E13" s="56" t="s">
        <v>113</v>
      </c>
      <c r="F13" s="57" t="s">
        <v>94</v>
      </c>
      <c r="G13" s="58" t="s">
        <v>95</v>
      </c>
      <c r="H13" s="58" t="s">
        <v>96</v>
      </c>
      <c r="I13" s="56" t="s">
        <v>114</v>
      </c>
      <c r="J13" s="62" t="s">
        <v>109</v>
      </c>
      <c r="K13" s="60"/>
    </row>
    <row r="14" spans="1:14" s="50" customFormat="1" ht="72.75" customHeight="1">
      <c r="A14" s="55" t="s">
        <v>23</v>
      </c>
      <c r="B14" s="55" t="s">
        <v>18</v>
      </c>
      <c r="C14" s="55" t="s">
        <v>112</v>
      </c>
      <c r="D14" s="55"/>
      <c r="E14" s="56" t="s">
        <v>115</v>
      </c>
      <c r="F14" s="56" t="s">
        <v>116</v>
      </c>
      <c r="G14" s="58" t="s">
        <v>95</v>
      </c>
      <c r="H14" s="58" t="s">
        <v>96</v>
      </c>
      <c r="I14" s="56" t="s">
        <v>117</v>
      </c>
      <c r="J14" s="62" t="s">
        <v>118</v>
      </c>
      <c r="K14" s="60"/>
    </row>
    <row r="15" spans="1:14" s="46" customFormat="1" ht="128.25" customHeight="1">
      <c r="A15" s="55" t="s">
        <v>23</v>
      </c>
      <c r="B15" s="55" t="s">
        <v>18</v>
      </c>
      <c r="C15" s="55" t="s">
        <v>119</v>
      </c>
      <c r="D15" s="55"/>
      <c r="E15" s="63" t="s">
        <v>120</v>
      </c>
      <c r="F15" s="57" t="s">
        <v>94</v>
      </c>
      <c r="G15" s="58" t="s">
        <v>121</v>
      </c>
      <c r="H15" s="58" t="s">
        <v>96</v>
      </c>
      <c r="I15" s="56" t="s">
        <v>120</v>
      </c>
      <c r="J15" s="62" t="s">
        <v>122</v>
      </c>
      <c r="K15" s="64" t="s">
        <v>123</v>
      </c>
    </row>
    <row r="16" spans="1:14" s="50" customFormat="1" ht="36.75" customHeight="1">
      <c r="A16" s="107" t="s">
        <v>23</v>
      </c>
      <c r="B16" s="108" t="s">
        <v>17</v>
      </c>
      <c r="C16" s="108"/>
      <c r="D16" s="108"/>
      <c r="E16" s="109" t="s">
        <v>91</v>
      </c>
      <c r="F16" s="110"/>
      <c r="G16" s="110"/>
      <c r="H16" s="110"/>
      <c r="I16" s="111"/>
      <c r="J16" s="111"/>
      <c r="K16" s="112"/>
    </row>
    <row r="17" spans="1:11" ht="36.75" customHeight="1">
      <c r="A17" s="107" t="s">
        <v>23</v>
      </c>
      <c r="B17" s="113" t="s">
        <v>17</v>
      </c>
      <c r="C17" s="113" t="s">
        <v>18</v>
      </c>
      <c r="D17" s="85"/>
      <c r="E17" s="109" t="s">
        <v>205</v>
      </c>
      <c r="F17" s="109" t="s">
        <v>206</v>
      </c>
      <c r="G17" s="114" t="s">
        <v>95</v>
      </c>
      <c r="H17" s="115">
        <v>2016</v>
      </c>
      <c r="I17" s="109" t="s">
        <v>207</v>
      </c>
      <c r="J17" s="109" t="s">
        <v>208</v>
      </c>
      <c r="K17" s="116"/>
    </row>
    <row r="18" spans="1:11" ht="36.75" customHeight="1">
      <c r="A18" s="107" t="s">
        <v>23</v>
      </c>
      <c r="B18" s="113" t="s">
        <v>17</v>
      </c>
      <c r="C18" s="113" t="s">
        <v>17</v>
      </c>
      <c r="D18" s="113"/>
      <c r="E18" s="109" t="s">
        <v>209</v>
      </c>
      <c r="F18" s="109" t="s">
        <v>210</v>
      </c>
      <c r="G18" s="114" t="s">
        <v>95</v>
      </c>
      <c r="H18" s="115">
        <v>2016</v>
      </c>
      <c r="I18" s="117" t="s">
        <v>211</v>
      </c>
      <c r="J18" s="117" t="s">
        <v>212</v>
      </c>
      <c r="K18" s="118"/>
    </row>
    <row r="19" spans="1:11" ht="36.75" customHeight="1">
      <c r="A19" s="107" t="s">
        <v>23</v>
      </c>
      <c r="B19" s="113" t="s">
        <v>17</v>
      </c>
      <c r="C19" s="113" t="s">
        <v>102</v>
      </c>
      <c r="D19" s="113"/>
      <c r="E19" s="109" t="s">
        <v>213</v>
      </c>
      <c r="F19" s="109" t="s">
        <v>210</v>
      </c>
      <c r="G19" s="114" t="s">
        <v>95</v>
      </c>
      <c r="H19" s="115">
        <v>2016</v>
      </c>
      <c r="I19" s="117" t="s">
        <v>214</v>
      </c>
      <c r="J19" s="117" t="s">
        <v>215</v>
      </c>
      <c r="K19" s="119"/>
    </row>
    <row r="20" spans="1:11" ht="36.75" customHeight="1">
      <c r="A20" s="107" t="s">
        <v>23</v>
      </c>
      <c r="B20" s="113" t="s">
        <v>17</v>
      </c>
      <c r="C20" s="113" t="s">
        <v>112</v>
      </c>
      <c r="D20" s="113"/>
      <c r="E20" s="109" t="s">
        <v>216</v>
      </c>
      <c r="F20" s="109" t="s">
        <v>217</v>
      </c>
      <c r="G20" s="114" t="s">
        <v>95</v>
      </c>
      <c r="H20" s="115">
        <v>2016</v>
      </c>
      <c r="I20" s="117" t="s">
        <v>218</v>
      </c>
      <c r="J20" s="117" t="s">
        <v>219</v>
      </c>
      <c r="K20" s="119"/>
    </row>
    <row r="21" spans="1:11" ht="36.75" customHeight="1">
      <c r="A21" s="107" t="s">
        <v>23</v>
      </c>
      <c r="B21" s="113" t="s">
        <v>17</v>
      </c>
      <c r="C21" s="113" t="s">
        <v>119</v>
      </c>
      <c r="D21" s="113"/>
      <c r="E21" s="109" t="s">
        <v>220</v>
      </c>
      <c r="F21" s="109" t="s">
        <v>217</v>
      </c>
      <c r="G21" s="114" t="s">
        <v>95</v>
      </c>
      <c r="H21" s="115">
        <v>2016</v>
      </c>
      <c r="I21" s="117" t="s">
        <v>221</v>
      </c>
      <c r="J21" s="117" t="s">
        <v>219</v>
      </c>
      <c r="K21" s="118"/>
    </row>
    <row r="22" spans="1:11" ht="36.75" customHeight="1">
      <c r="A22" s="107" t="s">
        <v>23</v>
      </c>
      <c r="B22" s="113" t="s">
        <v>17</v>
      </c>
      <c r="C22" s="113" t="s">
        <v>222</v>
      </c>
      <c r="D22" s="113"/>
      <c r="E22" s="109" t="s">
        <v>223</v>
      </c>
      <c r="F22" s="109" t="s">
        <v>224</v>
      </c>
      <c r="G22" s="114" t="s">
        <v>95</v>
      </c>
      <c r="H22" s="115">
        <v>2016</v>
      </c>
      <c r="I22" s="117" t="s">
        <v>225</v>
      </c>
      <c r="J22" s="117" t="s">
        <v>226</v>
      </c>
      <c r="K22" s="118"/>
    </row>
    <row r="23" spans="1:11" ht="36.75" customHeight="1">
      <c r="A23" s="107" t="s">
        <v>23</v>
      </c>
      <c r="B23" s="113" t="s">
        <v>17</v>
      </c>
      <c r="C23" s="113" t="s">
        <v>191</v>
      </c>
      <c r="D23" s="113"/>
      <c r="E23" s="109" t="s">
        <v>192</v>
      </c>
      <c r="F23" s="109" t="s">
        <v>227</v>
      </c>
      <c r="G23" s="114" t="s">
        <v>95</v>
      </c>
      <c r="H23" s="115">
        <v>2015</v>
      </c>
      <c r="I23" s="117"/>
      <c r="J23" s="117"/>
      <c r="K23" s="118"/>
    </row>
    <row r="24" spans="1:11" ht="36.75" customHeight="1">
      <c r="A24" s="107" t="s">
        <v>23</v>
      </c>
      <c r="B24" s="113" t="s">
        <v>17</v>
      </c>
      <c r="C24" s="113" t="s">
        <v>191</v>
      </c>
      <c r="D24" s="113" t="s">
        <v>18</v>
      </c>
      <c r="E24" s="109" t="s">
        <v>228</v>
      </c>
      <c r="F24" s="109" t="s">
        <v>210</v>
      </c>
      <c r="G24" s="114" t="s">
        <v>95</v>
      </c>
      <c r="H24" s="115">
        <v>2015</v>
      </c>
      <c r="I24" s="117" t="s">
        <v>229</v>
      </c>
      <c r="J24" s="117" t="s">
        <v>230</v>
      </c>
      <c r="K24" s="118"/>
    </row>
    <row r="25" spans="1:11" ht="36.75" customHeight="1">
      <c r="A25" s="107" t="s">
        <v>23</v>
      </c>
      <c r="B25" s="37">
        <v>2</v>
      </c>
      <c r="C25" s="113" t="s">
        <v>191</v>
      </c>
      <c r="D25" s="113" t="s">
        <v>17</v>
      </c>
      <c r="E25" s="109" t="s">
        <v>231</v>
      </c>
      <c r="F25" s="109" t="s">
        <v>232</v>
      </c>
      <c r="G25" s="114" t="s">
        <v>95</v>
      </c>
      <c r="H25" s="115">
        <v>2015</v>
      </c>
      <c r="I25" s="117" t="s">
        <v>229</v>
      </c>
      <c r="J25" s="117" t="s">
        <v>233</v>
      </c>
      <c r="K25" s="118"/>
    </row>
    <row r="26" spans="1:11" ht="36.75" customHeight="1">
      <c r="A26" s="107" t="s">
        <v>23</v>
      </c>
      <c r="B26" s="37">
        <v>2</v>
      </c>
      <c r="C26" s="113" t="s">
        <v>234</v>
      </c>
      <c r="D26" s="113"/>
      <c r="E26" s="109" t="s">
        <v>235</v>
      </c>
      <c r="F26" s="109" t="s">
        <v>236</v>
      </c>
      <c r="G26" s="114" t="s">
        <v>95</v>
      </c>
      <c r="H26" s="115">
        <v>2016</v>
      </c>
      <c r="I26" s="117"/>
      <c r="J26" s="109" t="s">
        <v>237</v>
      </c>
      <c r="K26" s="118"/>
    </row>
    <row r="27" spans="1:11" ht="36.75" customHeight="1">
      <c r="A27" s="107" t="s">
        <v>23</v>
      </c>
      <c r="B27" s="120" t="s">
        <v>17</v>
      </c>
      <c r="C27" s="120" t="s">
        <v>141</v>
      </c>
      <c r="D27" s="120"/>
      <c r="E27" s="121" t="s">
        <v>238</v>
      </c>
      <c r="F27" s="121" t="s">
        <v>210</v>
      </c>
      <c r="G27" s="122" t="s">
        <v>95</v>
      </c>
      <c r="H27" s="123">
        <v>2016</v>
      </c>
      <c r="I27" s="124"/>
      <c r="K27" s="125"/>
    </row>
    <row r="28" spans="1:11" ht="36.75" customHeight="1">
      <c r="A28" s="107" t="s">
        <v>23</v>
      </c>
      <c r="B28" s="113" t="s">
        <v>17</v>
      </c>
      <c r="C28" s="113" t="s">
        <v>141</v>
      </c>
      <c r="D28" s="113" t="s">
        <v>18</v>
      </c>
      <c r="E28" s="109" t="s">
        <v>239</v>
      </c>
      <c r="F28" s="109" t="s">
        <v>236</v>
      </c>
      <c r="G28" s="114" t="s">
        <v>95</v>
      </c>
      <c r="H28" s="115">
        <v>2016</v>
      </c>
      <c r="I28" s="117" t="s">
        <v>240</v>
      </c>
      <c r="J28" s="117" t="s">
        <v>241</v>
      </c>
      <c r="K28" s="118"/>
    </row>
    <row r="29" spans="1:11" ht="36.75" customHeight="1">
      <c r="A29" s="107" t="s">
        <v>23</v>
      </c>
      <c r="B29" s="119">
        <v>2</v>
      </c>
      <c r="C29" s="119">
        <v>12</v>
      </c>
      <c r="D29" s="119"/>
      <c r="E29" s="109" t="s">
        <v>197</v>
      </c>
      <c r="F29" s="109" t="s">
        <v>236</v>
      </c>
      <c r="G29" s="114" t="s">
        <v>95</v>
      </c>
      <c r="H29" s="115">
        <v>2016</v>
      </c>
      <c r="I29" s="117" t="s">
        <v>242</v>
      </c>
      <c r="J29" s="117" t="s">
        <v>219</v>
      </c>
      <c r="K29" s="118"/>
    </row>
    <row r="30" spans="1:11" ht="36.75" customHeight="1">
      <c r="A30" s="107" t="s">
        <v>23</v>
      </c>
      <c r="B30" s="119">
        <v>2</v>
      </c>
      <c r="C30" s="119">
        <v>13</v>
      </c>
      <c r="D30" s="119"/>
      <c r="E30" s="126" t="s">
        <v>243</v>
      </c>
      <c r="F30" s="109" t="s">
        <v>236</v>
      </c>
      <c r="G30" s="114" t="s">
        <v>95</v>
      </c>
      <c r="H30" s="115">
        <v>2016</v>
      </c>
      <c r="I30" s="126" t="s">
        <v>243</v>
      </c>
      <c r="J30" s="126" t="s">
        <v>243</v>
      </c>
      <c r="K30" s="118"/>
    </row>
  </sheetData>
  <mergeCells count="10">
    <mergeCell ref="E6:K6"/>
    <mergeCell ref="K4:K5"/>
    <mergeCell ref="A2:J2"/>
    <mergeCell ref="A4:D4"/>
    <mergeCell ref="E4:E5"/>
    <mergeCell ref="F4:F5"/>
    <mergeCell ref="G4:G5"/>
    <mergeCell ref="J4:J5"/>
    <mergeCell ref="I4:I5"/>
    <mergeCell ref="H4:H5"/>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13"/>
  <sheetViews>
    <sheetView workbookViewId="0">
      <selection activeCell="H12" sqref="H12"/>
    </sheetView>
  </sheetViews>
  <sheetFormatPr defaultRowHeight="15"/>
  <cols>
    <col min="1" max="3" width="4.28515625" customWidth="1"/>
    <col min="4" max="4" width="23.42578125" customWidth="1"/>
    <col min="5" max="5" width="28.7109375" customWidth="1"/>
    <col min="6" max="6" width="12" customWidth="1"/>
    <col min="7" max="7" width="9.28515625" customWidth="1"/>
    <col min="8" max="11" width="10.7109375" customWidth="1"/>
  </cols>
  <sheetData>
    <row r="1" spans="1:11" s="11" customFormat="1" ht="14.1" customHeight="1">
      <c r="A1" s="5"/>
      <c r="B1" s="5"/>
      <c r="C1" s="5"/>
      <c r="D1" s="5"/>
      <c r="E1" s="84"/>
      <c r="F1" s="84"/>
      <c r="G1" s="84"/>
      <c r="H1" s="84"/>
      <c r="I1" s="84"/>
      <c r="J1" s="84"/>
      <c r="K1" s="84"/>
    </row>
    <row r="2" spans="1:11" ht="14.1" customHeight="1">
      <c r="A2" s="271" t="s">
        <v>244</v>
      </c>
      <c r="B2" s="272"/>
      <c r="C2" s="272"/>
      <c r="D2" s="272"/>
      <c r="E2" s="272"/>
      <c r="F2" s="272"/>
      <c r="G2" s="272"/>
      <c r="H2" s="272"/>
      <c r="I2" s="272"/>
      <c r="J2" s="272"/>
      <c r="K2" s="272"/>
    </row>
    <row r="3" spans="1:11" ht="14.1" customHeight="1">
      <c r="A3" s="127"/>
      <c r="B3" s="128"/>
      <c r="C3" s="128"/>
      <c r="D3" s="128"/>
      <c r="E3" s="273" t="s">
        <v>245</v>
      </c>
      <c r="F3" s="273"/>
      <c r="G3" s="273"/>
      <c r="H3" s="128"/>
      <c r="I3" s="128"/>
      <c r="J3" s="128"/>
      <c r="K3" s="128"/>
    </row>
    <row r="4" spans="1:11">
      <c r="A4" s="1"/>
      <c r="B4" s="1"/>
      <c r="C4" s="1"/>
      <c r="D4" s="2"/>
      <c r="E4" s="2"/>
      <c r="F4" s="2"/>
      <c r="G4" s="2"/>
      <c r="H4" s="2"/>
      <c r="I4" s="2"/>
      <c r="J4" s="2"/>
      <c r="K4" s="2"/>
    </row>
    <row r="5" spans="1:11" ht="25.9" customHeight="1">
      <c r="A5" s="274" t="s">
        <v>19</v>
      </c>
      <c r="B5" s="274"/>
      <c r="C5" s="274" t="s">
        <v>36</v>
      </c>
      <c r="D5" s="274" t="s">
        <v>246</v>
      </c>
      <c r="E5" s="274" t="s">
        <v>247</v>
      </c>
      <c r="F5" s="274" t="s">
        <v>248</v>
      </c>
      <c r="G5" s="274" t="s">
        <v>65</v>
      </c>
      <c r="H5" s="274" t="s">
        <v>64</v>
      </c>
      <c r="I5" s="274" t="s">
        <v>249</v>
      </c>
      <c r="J5" s="274" t="s">
        <v>250</v>
      </c>
      <c r="K5" s="274" t="s">
        <v>251</v>
      </c>
    </row>
    <row r="6" spans="1:11">
      <c r="A6" s="129" t="s">
        <v>24</v>
      </c>
      <c r="B6" s="129" t="s">
        <v>20</v>
      </c>
      <c r="C6" s="275"/>
      <c r="D6" s="276" t="s">
        <v>252</v>
      </c>
      <c r="E6" s="276" t="s">
        <v>31</v>
      </c>
      <c r="F6" s="276"/>
      <c r="G6" s="276"/>
      <c r="H6" s="276"/>
      <c r="I6" s="276"/>
      <c r="J6" s="276"/>
      <c r="K6" s="276"/>
    </row>
    <row r="7" spans="1:11">
      <c r="A7" s="269" t="s">
        <v>253</v>
      </c>
      <c r="B7" s="270"/>
      <c r="C7" s="270"/>
      <c r="D7" s="270"/>
      <c r="E7" s="270"/>
      <c r="F7" s="270"/>
      <c r="G7" s="270"/>
      <c r="H7" s="270"/>
      <c r="I7" s="270"/>
      <c r="J7" s="270"/>
      <c r="K7" s="270"/>
    </row>
    <row r="8" spans="1:11">
      <c r="A8" s="262" t="s">
        <v>23</v>
      </c>
      <c r="B8" s="262" t="s">
        <v>17</v>
      </c>
      <c r="C8" s="262" t="s">
        <v>180</v>
      </c>
      <c r="D8" s="206" t="s">
        <v>183</v>
      </c>
      <c r="E8" s="130" t="s">
        <v>254</v>
      </c>
      <c r="F8" s="129" t="s">
        <v>255</v>
      </c>
      <c r="G8" s="131">
        <v>32</v>
      </c>
      <c r="H8" s="131">
        <v>32</v>
      </c>
      <c r="I8" s="131">
        <v>32</v>
      </c>
      <c r="J8" s="131">
        <f t="shared" ref="J8:J13" si="0">I8/G8*100</f>
        <v>100</v>
      </c>
      <c r="K8" s="131">
        <f t="shared" ref="K8:K13" si="1">I8/H8*100</f>
        <v>100</v>
      </c>
    </row>
    <row r="9" spans="1:11" ht="51">
      <c r="A9" s="263"/>
      <c r="B9" s="263"/>
      <c r="C9" s="263"/>
      <c r="D9" s="207"/>
      <c r="E9" s="132" t="s">
        <v>256</v>
      </c>
      <c r="F9" s="133" t="s">
        <v>257</v>
      </c>
      <c r="G9" s="175">
        <v>150</v>
      </c>
      <c r="H9" s="175">
        <v>150</v>
      </c>
      <c r="I9" s="175">
        <v>150</v>
      </c>
      <c r="J9" s="176">
        <f t="shared" si="0"/>
        <v>100</v>
      </c>
      <c r="K9" s="176">
        <f t="shared" si="1"/>
        <v>100</v>
      </c>
    </row>
    <row r="10" spans="1:11" ht="15.75">
      <c r="A10" s="262" t="s">
        <v>23</v>
      </c>
      <c r="B10" s="264">
        <v>2</v>
      </c>
      <c r="C10" s="264">
        <v>938</v>
      </c>
      <c r="D10" s="206" t="s">
        <v>189</v>
      </c>
      <c r="E10" s="134" t="s">
        <v>258</v>
      </c>
      <c r="F10" s="135" t="s">
        <v>259</v>
      </c>
      <c r="G10" s="177">
        <v>9</v>
      </c>
      <c r="H10" s="177">
        <v>9</v>
      </c>
      <c r="I10" s="177">
        <v>9</v>
      </c>
      <c r="J10" s="176">
        <f t="shared" si="0"/>
        <v>100</v>
      </c>
      <c r="K10" s="176">
        <f t="shared" si="1"/>
        <v>100</v>
      </c>
    </row>
    <row r="11" spans="1:11" ht="51">
      <c r="A11" s="263"/>
      <c r="B11" s="264"/>
      <c r="C11" s="264"/>
      <c r="D11" s="207"/>
      <c r="E11" s="132" t="s">
        <v>256</v>
      </c>
      <c r="F11" s="135" t="s">
        <v>260</v>
      </c>
      <c r="G11" s="178">
        <v>1181.2</v>
      </c>
      <c r="H11" s="178">
        <v>1181.2</v>
      </c>
      <c r="I11" s="178">
        <v>1181.2</v>
      </c>
      <c r="J11" s="176">
        <f t="shared" si="0"/>
        <v>100</v>
      </c>
      <c r="K11" s="176">
        <f t="shared" si="1"/>
        <v>100</v>
      </c>
    </row>
    <row r="12" spans="1:11" ht="24">
      <c r="A12" s="265" t="s">
        <v>17</v>
      </c>
      <c r="B12" s="265" t="s">
        <v>23</v>
      </c>
      <c r="C12" s="266">
        <v>938</v>
      </c>
      <c r="D12" s="267" t="s">
        <v>197</v>
      </c>
      <c r="E12" s="136" t="s">
        <v>261</v>
      </c>
      <c r="F12" s="137" t="s">
        <v>259</v>
      </c>
      <c r="G12" s="179">
        <v>1030</v>
      </c>
      <c r="H12" s="179">
        <v>1030</v>
      </c>
      <c r="I12" s="179">
        <v>993</v>
      </c>
      <c r="J12" s="176">
        <f t="shared" si="0"/>
        <v>96.407766990291265</v>
      </c>
      <c r="K12" s="176">
        <f t="shared" si="1"/>
        <v>96.407766990291265</v>
      </c>
    </row>
    <row r="13" spans="1:11" ht="48">
      <c r="A13" s="265"/>
      <c r="B13" s="265"/>
      <c r="C13" s="266"/>
      <c r="D13" s="268"/>
      <c r="E13" s="138" t="s">
        <v>256</v>
      </c>
      <c r="F13" s="139" t="s">
        <v>260</v>
      </c>
      <c r="G13" s="175">
        <v>14152.8</v>
      </c>
      <c r="H13" s="175">
        <v>14152.8</v>
      </c>
      <c r="I13" s="175">
        <v>14094.7</v>
      </c>
      <c r="J13" s="176">
        <f t="shared" si="0"/>
        <v>99.589480526821561</v>
      </c>
      <c r="K13" s="176">
        <f t="shared" si="1"/>
        <v>99.589480526821561</v>
      </c>
    </row>
  </sheetData>
  <mergeCells count="25">
    <mergeCell ref="A2:K2"/>
    <mergeCell ref="E3:G3"/>
    <mergeCell ref="A5:B5"/>
    <mergeCell ref="C5:C6"/>
    <mergeCell ref="D5:D6"/>
    <mergeCell ref="E5:E6"/>
    <mergeCell ref="F5:F6"/>
    <mergeCell ref="G5:G6"/>
    <mergeCell ref="H5:H6"/>
    <mergeCell ref="I5:I6"/>
    <mergeCell ref="J5:J6"/>
    <mergeCell ref="K5:K6"/>
    <mergeCell ref="A7:K7"/>
    <mergeCell ref="A8:A9"/>
    <mergeCell ref="B8:B9"/>
    <mergeCell ref="C8:C9"/>
    <mergeCell ref="D8:D9"/>
    <mergeCell ref="A10:A11"/>
    <mergeCell ref="B10:B11"/>
    <mergeCell ref="C10:C11"/>
    <mergeCell ref="D10:D11"/>
    <mergeCell ref="A12:A13"/>
    <mergeCell ref="B12:B13"/>
    <mergeCell ref="C12:C13"/>
    <mergeCell ref="D12:D13"/>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K27"/>
  <sheetViews>
    <sheetView topLeftCell="A21" workbookViewId="0">
      <selection activeCell="H25" sqref="H25"/>
    </sheetView>
  </sheetViews>
  <sheetFormatPr defaultColWidth="8.85546875" defaultRowHeight="15"/>
  <cols>
    <col min="1" max="1" width="5.28515625" style="36" customWidth="1"/>
    <col min="2" max="2" width="5.28515625" style="68" customWidth="1"/>
    <col min="3" max="3" width="3.5703125" style="68" customWidth="1"/>
    <col min="4" max="4" width="33.140625" style="68" customWidth="1"/>
    <col min="5" max="5" width="8.7109375" style="68" customWidth="1"/>
    <col min="6" max="9" width="10.42578125" style="68" customWidth="1"/>
    <col min="10" max="10" width="10.7109375" style="36" customWidth="1"/>
    <col min="11" max="11" width="30.28515625" style="36" customWidth="1"/>
    <col min="12" max="16384" width="8.85546875" style="36"/>
  </cols>
  <sheetData>
    <row r="1" spans="1:11">
      <c r="A1" s="1"/>
      <c r="B1" s="5"/>
      <c r="C1" s="5"/>
      <c r="D1" s="5"/>
      <c r="E1" s="5"/>
      <c r="F1" s="5"/>
      <c r="G1" s="5"/>
      <c r="H1" s="5"/>
      <c r="I1" s="3"/>
      <c r="J1" s="3"/>
      <c r="K1" s="3"/>
    </row>
    <row r="2" spans="1:11">
      <c r="A2" s="1"/>
      <c r="B2" s="253" t="s">
        <v>262</v>
      </c>
      <c r="C2" s="253"/>
      <c r="D2" s="253"/>
      <c r="E2" s="253"/>
      <c r="F2" s="253"/>
      <c r="G2" s="253"/>
      <c r="H2" s="253"/>
      <c r="I2" s="253"/>
      <c r="J2" s="253"/>
      <c r="K2" s="253"/>
    </row>
    <row r="3" spans="1:11">
      <c r="A3" s="1"/>
      <c r="B3" s="2"/>
      <c r="C3" s="66"/>
      <c r="D3" s="2"/>
      <c r="E3" s="2"/>
      <c r="F3" s="2"/>
      <c r="G3" s="2"/>
      <c r="H3" s="2"/>
      <c r="I3" s="2"/>
      <c r="J3" s="2"/>
      <c r="K3" s="2"/>
    </row>
    <row r="4" spans="1:11">
      <c r="A4" s="258" t="s">
        <v>19</v>
      </c>
      <c r="B4" s="277"/>
      <c r="C4" s="285" t="s">
        <v>26</v>
      </c>
      <c r="D4" s="258" t="s">
        <v>27</v>
      </c>
      <c r="E4" s="258" t="s">
        <v>28</v>
      </c>
      <c r="F4" s="258" t="s">
        <v>29</v>
      </c>
      <c r="G4" s="258"/>
      <c r="H4" s="258"/>
      <c r="I4" s="260" t="s">
        <v>84</v>
      </c>
      <c r="J4" s="260" t="s">
        <v>75</v>
      </c>
      <c r="K4" s="260" t="s">
        <v>170</v>
      </c>
    </row>
    <row r="5" spans="1:11">
      <c r="A5" s="277"/>
      <c r="B5" s="277"/>
      <c r="C5" s="285"/>
      <c r="D5" s="258"/>
      <c r="E5" s="258"/>
      <c r="F5" s="258" t="s">
        <v>73</v>
      </c>
      <c r="G5" s="258" t="s">
        <v>72</v>
      </c>
      <c r="H5" s="258" t="s">
        <v>74</v>
      </c>
      <c r="I5" s="278"/>
      <c r="J5" s="278"/>
      <c r="K5" s="283"/>
    </row>
    <row r="6" spans="1:11">
      <c r="A6" s="30" t="s">
        <v>24</v>
      </c>
      <c r="B6" s="30" t="s">
        <v>20</v>
      </c>
      <c r="C6" s="285"/>
      <c r="D6" s="277"/>
      <c r="E6" s="277"/>
      <c r="F6" s="258"/>
      <c r="G6" s="258"/>
      <c r="H6" s="258"/>
      <c r="I6" s="279"/>
      <c r="J6" s="279"/>
      <c r="K6" s="284"/>
    </row>
    <row r="7" spans="1:11">
      <c r="A7" s="6" t="s">
        <v>18</v>
      </c>
      <c r="B7" s="6" t="s">
        <v>17</v>
      </c>
      <c r="C7" s="67">
        <v>3</v>
      </c>
      <c r="D7" s="51">
        <v>4</v>
      </c>
      <c r="E7" s="51">
        <v>5</v>
      </c>
      <c r="F7" s="82">
        <v>6</v>
      </c>
      <c r="G7" s="82">
        <v>7</v>
      </c>
      <c r="H7" s="82">
        <v>8</v>
      </c>
      <c r="I7" s="82">
        <v>9</v>
      </c>
      <c r="J7" s="82">
        <v>10</v>
      </c>
      <c r="K7" s="26">
        <v>11</v>
      </c>
    </row>
    <row r="8" spans="1:11">
      <c r="A8" s="38" t="s">
        <v>23</v>
      </c>
      <c r="B8" s="9" t="s">
        <v>18</v>
      </c>
      <c r="C8" s="9"/>
      <c r="D8" s="280" t="s">
        <v>124</v>
      </c>
      <c r="E8" s="281"/>
      <c r="F8" s="281"/>
      <c r="G8" s="281"/>
      <c r="H8" s="281"/>
      <c r="I8" s="281"/>
      <c r="J8" s="281"/>
      <c r="K8" s="281"/>
    </row>
    <row r="9" spans="1:11" ht="76.5">
      <c r="A9" s="77" t="s">
        <v>23</v>
      </c>
      <c r="B9" s="77" t="s">
        <v>18</v>
      </c>
      <c r="C9" s="78">
        <v>1</v>
      </c>
      <c r="D9" s="65" t="s">
        <v>125</v>
      </c>
      <c r="E9" s="79" t="s">
        <v>150</v>
      </c>
      <c r="F9" s="180">
        <v>54</v>
      </c>
      <c r="G9" s="181">
        <v>85</v>
      </c>
      <c r="H9" s="181">
        <v>54.6</v>
      </c>
      <c r="I9" s="181">
        <v>0.66</v>
      </c>
      <c r="J9" s="182">
        <f>I9/H9</f>
        <v>1.2087912087912088E-2</v>
      </c>
      <c r="K9" s="80" t="s">
        <v>171</v>
      </c>
    </row>
    <row r="10" spans="1:11" ht="15.75">
      <c r="A10" s="77" t="s">
        <v>23</v>
      </c>
      <c r="B10" s="77" t="s">
        <v>18</v>
      </c>
      <c r="C10" s="78"/>
      <c r="D10" s="65" t="s">
        <v>46</v>
      </c>
      <c r="E10" s="79"/>
      <c r="F10" s="183"/>
      <c r="G10" s="183"/>
      <c r="H10" s="183"/>
      <c r="I10" s="183"/>
      <c r="J10" s="182"/>
      <c r="K10" s="80"/>
    </row>
    <row r="11" spans="1:11" ht="25.5">
      <c r="A11" s="77" t="s">
        <v>23</v>
      </c>
      <c r="B11" s="77" t="s">
        <v>18</v>
      </c>
      <c r="C11" s="78" t="s">
        <v>151</v>
      </c>
      <c r="D11" s="65" t="s">
        <v>126</v>
      </c>
      <c r="E11" s="79" t="s">
        <v>150</v>
      </c>
      <c r="F11" s="184">
        <v>18</v>
      </c>
      <c r="G11" s="183">
        <v>10</v>
      </c>
      <c r="H11" s="183">
        <v>10</v>
      </c>
      <c r="I11" s="183">
        <v>1</v>
      </c>
      <c r="J11" s="182">
        <f t="shared" ref="J11:J19" si="0">I11/H11</f>
        <v>0.1</v>
      </c>
      <c r="K11" s="80" t="s">
        <v>172</v>
      </c>
    </row>
    <row r="12" spans="1:11" ht="38.25">
      <c r="A12" s="77" t="s">
        <v>23</v>
      </c>
      <c r="B12" s="77" t="s">
        <v>18</v>
      </c>
      <c r="C12" s="78" t="s">
        <v>152</v>
      </c>
      <c r="D12" s="65" t="s">
        <v>153</v>
      </c>
      <c r="E12" s="79" t="s">
        <v>150</v>
      </c>
      <c r="F12" s="184">
        <v>15</v>
      </c>
      <c r="G12" s="183">
        <v>20.5</v>
      </c>
      <c r="H12" s="183">
        <v>20.5</v>
      </c>
      <c r="I12" s="183">
        <v>1</v>
      </c>
      <c r="J12" s="182">
        <f t="shared" si="0"/>
        <v>4.878048780487805E-2</v>
      </c>
      <c r="K12" s="80" t="s">
        <v>171</v>
      </c>
    </row>
    <row r="13" spans="1:11" ht="63.75">
      <c r="A13" s="77" t="s">
        <v>23</v>
      </c>
      <c r="B13" s="77" t="s">
        <v>18</v>
      </c>
      <c r="C13" s="78" t="s">
        <v>154</v>
      </c>
      <c r="D13" s="81" t="s">
        <v>155</v>
      </c>
      <c r="E13" s="79" t="s">
        <v>150</v>
      </c>
      <c r="F13" s="184">
        <v>1</v>
      </c>
      <c r="G13" s="183">
        <v>5</v>
      </c>
      <c r="H13" s="183">
        <v>0</v>
      </c>
      <c r="I13" s="183">
        <v>0</v>
      </c>
      <c r="J13" s="182">
        <v>-100</v>
      </c>
      <c r="K13" s="80" t="s">
        <v>173</v>
      </c>
    </row>
    <row r="14" spans="1:11" ht="25.5">
      <c r="A14" s="77" t="s">
        <v>23</v>
      </c>
      <c r="B14" s="77" t="s">
        <v>18</v>
      </c>
      <c r="C14" s="78" t="s">
        <v>156</v>
      </c>
      <c r="D14" s="65" t="s">
        <v>157</v>
      </c>
      <c r="E14" s="79" t="s">
        <v>150</v>
      </c>
      <c r="F14" s="184">
        <v>5</v>
      </c>
      <c r="G14" s="183">
        <v>10</v>
      </c>
      <c r="H14" s="183">
        <v>7</v>
      </c>
      <c r="I14" s="183">
        <v>0.7</v>
      </c>
      <c r="J14" s="182">
        <f t="shared" si="0"/>
        <v>9.9999999999999992E-2</v>
      </c>
      <c r="K14" s="80" t="s">
        <v>174</v>
      </c>
    </row>
    <row r="15" spans="1:11" ht="38.25">
      <c r="A15" s="77" t="s">
        <v>23</v>
      </c>
      <c r="B15" s="77" t="s">
        <v>18</v>
      </c>
      <c r="C15" s="78" t="s">
        <v>158</v>
      </c>
      <c r="D15" s="81" t="s">
        <v>159</v>
      </c>
      <c r="E15" s="79" t="s">
        <v>150</v>
      </c>
      <c r="F15" s="184">
        <v>15</v>
      </c>
      <c r="G15" s="183">
        <v>35</v>
      </c>
      <c r="H15" s="183">
        <v>35</v>
      </c>
      <c r="I15" s="183">
        <v>1</v>
      </c>
      <c r="J15" s="182">
        <f t="shared" si="0"/>
        <v>2.8571428571428571E-2</v>
      </c>
      <c r="K15" s="80" t="s">
        <v>145</v>
      </c>
    </row>
    <row r="16" spans="1:11" ht="89.25">
      <c r="A16" s="77" t="s">
        <v>23</v>
      </c>
      <c r="B16" s="77" t="s">
        <v>18</v>
      </c>
      <c r="C16" s="78" t="s">
        <v>160</v>
      </c>
      <c r="D16" s="65" t="s">
        <v>161</v>
      </c>
      <c r="E16" s="79" t="s">
        <v>150</v>
      </c>
      <c r="F16" s="184">
        <v>10</v>
      </c>
      <c r="G16" s="183">
        <v>8</v>
      </c>
      <c r="H16" s="183">
        <v>4.4000000000000004</v>
      </c>
      <c r="I16" s="183">
        <v>0.55000000000000004</v>
      </c>
      <c r="J16" s="182">
        <f t="shared" si="0"/>
        <v>0.125</v>
      </c>
      <c r="K16" s="86" t="s">
        <v>175</v>
      </c>
    </row>
    <row r="17" spans="1:11" ht="63.75">
      <c r="A17" s="77" t="s">
        <v>23</v>
      </c>
      <c r="B17" s="77" t="s">
        <v>18</v>
      </c>
      <c r="C17" s="78" t="s">
        <v>162</v>
      </c>
      <c r="D17" s="65" t="s">
        <v>163</v>
      </c>
      <c r="E17" s="79" t="s">
        <v>150</v>
      </c>
      <c r="F17" s="184">
        <v>92</v>
      </c>
      <c r="G17" s="183">
        <v>85</v>
      </c>
      <c r="H17" s="183">
        <v>93</v>
      </c>
      <c r="I17" s="183">
        <v>1.0940000000000001</v>
      </c>
      <c r="J17" s="182">
        <f t="shared" si="0"/>
        <v>1.1763440860215055E-2</v>
      </c>
      <c r="K17" s="65" t="s">
        <v>176</v>
      </c>
    </row>
    <row r="18" spans="1:11" ht="38.25">
      <c r="A18" s="77" t="s">
        <v>23</v>
      </c>
      <c r="B18" s="77" t="s">
        <v>18</v>
      </c>
      <c r="C18" s="78" t="s">
        <v>164</v>
      </c>
      <c r="D18" s="65" t="s">
        <v>165</v>
      </c>
      <c r="E18" s="79" t="s">
        <v>150</v>
      </c>
      <c r="F18" s="184">
        <v>90</v>
      </c>
      <c r="G18" s="183">
        <v>75</v>
      </c>
      <c r="H18" s="183">
        <v>95.9</v>
      </c>
      <c r="I18" s="183">
        <v>1.28</v>
      </c>
      <c r="J18" s="182">
        <f t="shared" si="0"/>
        <v>1.3347236704900938E-2</v>
      </c>
      <c r="K18" s="65" t="s">
        <v>177</v>
      </c>
    </row>
    <row r="19" spans="1:11" ht="63.75">
      <c r="A19" s="77" t="s">
        <v>23</v>
      </c>
      <c r="B19" s="77" t="s">
        <v>18</v>
      </c>
      <c r="C19" s="78" t="s">
        <v>166</v>
      </c>
      <c r="D19" s="65" t="s">
        <v>167</v>
      </c>
      <c r="E19" s="79" t="s">
        <v>150</v>
      </c>
      <c r="F19" s="184">
        <v>90</v>
      </c>
      <c r="G19" s="183">
        <v>95</v>
      </c>
      <c r="H19" s="183">
        <v>95</v>
      </c>
      <c r="I19" s="183">
        <v>0.98</v>
      </c>
      <c r="J19" s="182">
        <f t="shared" si="0"/>
        <v>1.031578947368421E-2</v>
      </c>
      <c r="K19" s="80" t="s">
        <v>145</v>
      </c>
    </row>
    <row r="20" spans="1:11">
      <c r="A20" s="140"/>
      <c r="B20" s="141"/>
      <c r="C20" s="141"/>
      <c r="D20" s="142"/>
      <c r="E20" s="143"/>
      <c r="F20" s="144"/>
      <c r="G20" s="145"/>
      <c r="H20" s="146"/>
      <c r="I20" s="147"/>
      <c r="J20" s="148"/>
      <c r="K20" s="149"/>
    </row>
    <row r="21" spans="1:11">
      <c r="A21" s="38" t="s">
        <v>23</v>
      </c>
      <c r="B21" s="9" t="s">
        <v>17</v>
      </c>
      <c r="C21" s="9"/>
      <c r="D21" s="282" t="s">
        <v>91</v>
      </c>
      <c r="E21" s="282"/>
      <c r="F21" s="282"/>
      <c r="G21" s="282"/>
      <c r="H21" s="282"/>
      <c r="I21" s="282"/>
      <c r="J21" s="282"/>
      <c r="K21" s="282"/>
    </row>
    <row r="22" spans="1:11" ht="39" thickBot="1">
      <c r="A22" s="77" t="s">
        <v>23</v>
      </c>
      <c r="B22" s="77" t="s">
        <v>17</v>
      </c>
      <c r="C22" s="9" t="s">
        <v>18</v>
      </c>
      <c r="D22" s="150" t="s">
        <v>263</v>
      </c>
      <c r="E22" s="83" t="s">
        <v>264</v>
      </c>
      <c r="F22" s="185">
        <v>13.8</v>
      </c>
      <c r="G22" s="186">
        <v>13.8</v>
      </c>
      <c r="H22" s="186">
        <v>13.8</v>
      </c>
      <c r="I22" s="187">
        <f t="shared" ref="I22:I27" si="1">H22/G22</f>
        <v>1</v>
      </c>
      <c r="J22" s="186">
        <f t="shared" ref="J22:J27" si="2">H22/F22*100</f>
        <v>100</v>
      </c>
      <c r="K22" s="151"/>
    </row>
    <row r="23" spans="1:11" ht="33.75">
      <c r="A23" s="77" t="s">
        <v>23</v>
      </c>
      <c r="B23" s="77" t="s">
        <v>17</v>
      </c>
      <c r="C23" s="9" t="s">
        <v>17</v>
      </c>
      <c r="D23" s="152" t="s">
        <v>265</v>
      </c>
      <c r="E23" s="83" t="s">
        <v>264</v>
      </c>
      <c r="F23" s="185">
        <v>29.56</v>
      </c>
      <c r="G23" s="186">
        <v>32.01</v>
      </c>
      <c r="H23" s="186">
        <v>32.01</v>
      </c>
      <c r="I23" s="187">
        <f t="shared" si="1"/>
        <v>1</v>
      </c>
      <c r="J23" s="186">
        <f>H23/F23*100</f>
        <v>108.28822733423544</v>
      </c>
      <c r="K23" s="151"/>
    </row>
    <row r="24" spans="1:11" ht="45.75" thickBot="1">
      <c r="A24" s="77" t="s">
        <v>23</v>
      </c>
      <c r="B24" s="77" t="s">
        <v>17</v>
      </c>
      <c r="C24" s="9" t="s">
        <v>102</v>
      </c>
      <c r="D24" s="153" t="s">
        <v>266</v>
      </c>
      <c r="E24" s="83" t="s">
        <v>264</v>
      </c>
      <c r="F24" s="185">
        <v>42</v>
      </c>
      <c r="G24" s="186">
        <v>42.5</v>
      </c>
      <c r="H24" s="186">
        <v>42.5</v>
      </c>
      <c r="I24" s="187">
        <f t="shared" si="1"/>
        <v>1</v>
      </c>
      <c r="J24" s="186">
        <f t="shared" si="2"/>
        <v>101.19047619047619</v>
      </c>
      <c r="K24" s="151"/>
    </row>
    <row r="25" spans="1:11" ht="56.25">
      <c r="A25" s="77" t="s">
        <v>23</v>
      </c>
      <c r="B25" s="77" t="s">
        <v>17</v>
      </c>
      <c r="C25" s="9" t="s">
        <v>112</v>
      </c>
      <c r="D25" s="152" t="s">
        <v>267</v>
      </c>
      <c r="E25" s="83" t="s">
        <v>264</v>
      </c>
      <c r="F25" s="185">
        <v>9</v>
      </c>
      <c r="G25" s="186">
        <v>10.199999999999999</v>
      </c>
      <c r="H25" s="186">
        <v>10.199999999999999</v>
      </c>
      <c r="I25" s="187">
        <f t="shared" si="1"/>
        <v>1</v>
      </c>
      <c r="J25" s="186">
        <f t="shared" si="2"/>
        <v>113.33333333333333</v>
      </c>
      <c r="K25" s="151"/>
    </row>
    <row r="26" spans="1:11" ht="23.25" thickBot="1">
      <c r="A26" s="77" t="s">
        <v>23</v>
      </c>
      <c r="B26" s="77" t="s">
        <v>17</v>
      </c>
      <c r="C26" s="6" t="s">
        <v>119</v>
      </c>
      <c r="D26" s="153" t="s">
        <v>268</v>
      </c>
      <c r="E26" s="154" t="s">
        <v>269</v>
      </c>
      <c r="F26" s="188">
        <v>118</v>
      </c>
      <c r="G26" s="188">
        <v>129</v>
      </c>
      <c r="H26" s="188">
        <v>129</v>
      </c>
      <c r="I26" s="187">
        <f t="shared" si="1"/>
        <v>1</v>
      </c>
      <c r="J26" s="189">
        <f t="shared" si="2"/>
        <v>109.32203389830508</v>
      </c>
      <c r="K26" s="155"/>
    </row>
    <row r="27" spans="1:11" ht="33.75">
      <c r="A27" s="77" t="s">
        <v>23</v>
      </c>
      <c r="B27" s="77" t="s">
        <v>17</v>
      </c>
      <c r="C27" s="6" t="s">
        <v>222</v>
      </c>
      <c r="D27" s="39" t="s">
        <v>270</v>
      </c>
      <c r="E27" s="154" t="s">
        <v>264</v>
      </c>
      <c r="F27" s="188">
        <v>46</v>
      </c>
      <c r="G27" s="188">
        <v>50</v>
      </c>
      <c r="H27" s="188">
        <v>50</v>
      </c>
      <c r="I27" s="187">
        <f t="shared" si="1"/>
        <v>1</v>
      </c>
      <c r="J27" s="189">
        <f t="shared" si="2"/>
        <v>108.69565217391303</v>
      </c>
      <c r="K27" s="155"/>
    </row>
  </sheetData>
  <mergeCells count="14">
    <mergeCell ref="D8:K8"/>
    <mergeCell ref="D21:K21"/>
    <mergeCell ref="J4:J6"/>
    <mergeCell ref="K4:K6"/>
    <mergeCell ref="C4:C6"/>
    <mergeCell ref="B2:K2"/>
    <mergeCell ref="A4:B5"/>
    <mergeCell ref="D4:D6"/>
    <mergeCell ref="E4:E6"/>
    <mergeCell ref="F4:H4"/>
    <mergeCell ref="I4:I6"/>
    <mergeCell ref="F5:F6"/>
    <mergeCell ref="G5:G6"/>
    <mergeCell ref="H5:H6"/>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8"/>
  <sheetViews>
    <sheetView zoomScale="130" zoomScaleNormal="130" workbookViewId="0">
      <selection activeCell="E5" sqref="E5"/>
    </sheetView>
  </sheetViews>
  <sheetFormatPr defaultRowHeight="15"/>
  <cols>
    <col min="1" max="1" width="7.85546875" customWidth="1"/>
    <col min="2" max="2" width="45.7109375" customWidth="1"/>
    <col min="3" max="3" width="19.28515625" customWidth="1"/>
    <col min="4" max="4" width="14" customWidth="1"/>
    <col min="5" max="5" width="48.5703125" customWidth="1"/>
    <col min="6" max="9" width="8.28515625" customWidth="1"/>
    <col min="10" max="10" width="18" customWidth="1"/>
  </cols>
  <sheetData>
    <row r="1" spans="1:9" s="11" customFormat="1" ht="14.1" customHeight="1">
      <c r="A1" s="5"/>
      <c r="B1" s="5"/>
      <c r="C1" s="5"/>
      <c r="D1" s="5"/>
      <c r="E1" s="5"/>
      <c r="F1" s="5"/>
      <c r="G1" s="5"/>
      <c r="H1" s="3"/>
    </row>
    <row r="2" spans="1:9" s="11" customFormat="1" ht="14.1" customHeight="1">
      <c r="A2" s="286" t="s">
        <v>58</v>
      </c>
      <c r="B2" s="286"/>
      <c r="C2" s="286"/>
      <c r="D2" s="286"/>
      <c r="E2" s="286"/>
      <c r="F2" s="25"/>
      <c r="G2" s="25"/>
      <c r="H2" s="25"/>
      <c r="I2" s="25"/>
    </row>
    <row r="3" spans="1:9" s="11" customFormat="1" ht="14.1" customHeight="1">
      <c r="A3" s="5"/>
      <c r="B3" s="4"/>
      <c r="C3" s="4"/>
      <c r="D3" s="4"/>
      <c r="E3" s="4"/>
      <c r="F3" s="4"/>
      <c r="G3" s="4"/>
      <c r="H3" s="4"/>
      <c r="I3" s="4"/>
    </row>
    <row r="4" spans="1:9" s="24" customFormat="1" ht="32.450000000000003" customHeight="1">
      <c r="A4" s="23" t="s">
        <v>26</v>
      </c>
      <c r="B4" s="23" t="s">
        <v>59</v>
      </c>
      <c r="C4" s="23" t="s">
        <v>60</v>
      </c>
      <c r="D4" s="23" t="s">
        <v>61</v>
      </c>
      <c r="E4" s="23" t="s">
        <v>62</v>
      </c>
    </row>
    <row r="5" spans="1:9" ht="22.5">
      <c r="A5" s="22">
        <v>1</v>
      </c>
      <c r="B5" s="22" t="s">
        <v>3</v>
      </c>
      <c r="C5" s="42" t="s">
        <v>169</v>
      </c>
      <c r="D5" s="22">
        <v>84</v>
      </c>
      <c r="E5" s="22" t="s">
        <v>168</v>
      </c>
    </row>
    <row r="6" spans="1:9">
      <c r="A6" s="22">
        <v>1</v>
      </c>
      <c r="B6" s="22" t="s">
        <v>3</v>
      </c>
      <c r="C6" s="42" t="s">
        <v>271</v>
      </c>
      <c r="D6" s="22">
        <v>86.1</v>
      </c>
      <c r="E6" s="22" t="s">
        <v>272</v>
      </c>
    </row>
    <row r="7" spans="1:9">
      <c r="A7" s="22">
        <v>2</v>
      </c>
      <c r="B7" s="22" t="s">
        <v>3</v>
      </c>
      <c r="C7" s="42" t="s">
        <v>273</v>
      </c>
      <c r="D7" s="22">
        <v>1619.1</v>
      </c>
      <c r="E7" s="22" t="s">
        <v>272</v>
      </c>
    </row>
    <row r="8" spans="1:9">
      <c r="A8" s="22">
        <v>3</v>
      </c>
      <c r="B8" s="22" t="s">
        <v>3</v>
      </c>
      <c r="C8" s="42" t="s">
        <v>274</v>
      </c>
      <c r="D8" s="22">
        <v>1907.2</v>
      </c>
      <c r="E8" s="22" t="s">
        <v>272</v>
      </c>
    </row>
  </sheetData>
  <mergeCells count="1">
    <mergeCell ref="A2:E2"/>
  </mergeCells>
  <phoneticPr fontId="9" type="noConversion"/>
  <pageMargins left="0.39370078740157483" right="0.39370078740157483" top="0.98425196850393704"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2:J12"/>
  <sheetViews>
    <sheetView tabSelected="1" topLeftCell="A4" workbookViewId="0">
      <selection activeCell="F7" sqref="F7"/>
    </sheetView>
  </sheetViews>
  <sheetFormatPr defaultColWidth="15.5703125" defaultRowHeight="15"/>
  <cols>
    <col min="1" max="2" width="5.140625" style="40" customWidth="1"/>
    <col min="3" max="3" width="29" style="40" customWidth="1"/>
    <col min="4" max="4" width="17.28515625" style="40" customWidth="1"/>
    <col min="5" max="5" width="16.7109375" style="40" customWidth="1"/>
    <col min="6" max="6" width="13" style="40" customWidth="1"/>
    <col min="7" max="7" width="14.28515625" style="40" customWidth="1"/>
    <col min="8" max="8" width="12.140625" style="40" customWidth="1"/>
    <col min="9" max="9" width="12.7109375" style="40" customWidth="1"/>
    <col min="10" max="10" width="13.7109375" style="40" customWidth="1"/>
    <col min="11" max="16384" width="15.5703125" style="40"/>
  </cols>
  <sheetData>
    <row r="2" spans="1:10" s="41" customFormat="1" ht="60.6" customHeight="1">
      <c r="A2" s="234" t="s">
        <v>81</v>
      </c>
      <c r="B2" s="234"/>
      <c r="C2" s="234"/>
      <c r="D2" s="234"/>
      <c r="E2" s="234"/>
      <c r="F2" s="234"/>
      <c r="G2" s="234"/>
      <c r="H2" s="234"/>
      <c r="I2" s="234"/>
      <c r="J2" s="234"/>
    </row>
    <row r="3" spans="1:10" s="41" customFormat="1" ht="14.45" customHeight="1">
      <c r="A3" s="40"/>
      <c r="B3" s="40"/>
      <c r="C3" s="40"/>
      <c r="D3" s="40"/>
      <c r="E3" s="40" t="s">
        <v>275</v>
      </c>
      <c r="F3" s="40"/>
      <c r="G3" s="40"/>
      <c r="H3" s="40"/>
      <c r="I3" s="40"/>
      <c r="J3" s="40"/>
    </row>
    <row r="4" spans="1:10" s="41" customFormat="1" ht="15" customHeight="1">
      <c r="A4" s="287" t="s">
        <v>19</v>
      </c>
      <c r="B4" s="287"/>
      <c r="C4" s="288" t="s">
        <v>42</v>
      </c>
      <c r="D4" s="289" t="s">
        <v>4</v>
      </c>
      <c r="E4" s="290" t="s">
        <v>5</v>
      </c>
      <c r="F4" s="158" t="s">
        <v>6</v>
      </c>
      <c r="G4" s="158" t="s">
        <v>7</v>
      </c>
      <c r="H4" s="158" t="s">
        <v>8</v>
      </c>
      <c r="I4" s="158" t="s">
        <v>9</v>
      </c>
      <c r="J4" s="158" t="s">
        <v>10</v>
      </c>
    </row>
    <row r="5" spans="1:10" ht="61.5" customHeight="1">
      <c r="A5" s="159" t="s">
        <v>24</v>
      </c>
      <c r="B5" s="159" t="s">
        <v>20</v>
      </c>
      <c r="C5" s="288"/>
      <c r="D5" s="289"/>
      <c r="E5" s="290"/>
      <c r="F5" s="160" t="s">
        <v>11</v>
      </c>
      <c r="G5" s="160" t="s">
        <v>12</v>
      </c>
      <c r="H5" s="160" t="s">
        <v>13</v>
      </c>
      <c r="I5" s="160" t="s">
        <v>14</v>
      </c>
      <c r="J5" s="160" t="s">
        <v>15</v>
      </c>
    </row>
    <row r="6" spans="1:10" ht="17.45" customHeight="1">
      <c r="A6" s="159" t="s">
        <v>18</v>
      </c>
      <c r="B6" s="159" t="s">
        <v>17</v>
      </c>
      <c r="C6" s="161">
        <v>3</v>
      </c>
      <c r="D6" s="160">
        <v>4</v>
      </c>
      <c r="E6" s="158">
        <v>5</v>
      </c>
      <c r="F6" s="160" t="s">
        <v>83</v>
      </c>
      <c r="G6" s="160">
        <v>7</v>
      </c>
      <c r="H6" s="160">
        <v>8</v>
      </c>
      <c r="I6" s="160">
        <v>9</v>
      </c>
      <c r="J6" s="160" t="s">
        <v>82</v>
      </c>
    </row>
    <row r="7" spans="1:10" ht="75">
      <c r="A7" s="162" t="s">
        <v>23</v>
      </c>
      <c r="B7" s="162"/>
      <c r="C7" s="163" t="s">
        <v>276</v>
      </c>
      <c r="D7" s="164" t="s">
        <v>89</v>
      </c>
      <c r="E7" s="164" t="s">
        <v>90</v>
      </c>
      <c r="F7" s="190">
        <f>G7*J7</f>
        <v>0.9699398797595189</v>
      </c>
      <c r="G7" s="190">
        <v>0.96799999999999997</v>
      </c>
      <c r="H7" s="190">
        <f>H9</f>
        <v>1</v>
      </c>
      <c r="I7" s="190">
        <f>I9</f>
        <v>0.998</v>
      </c>
      <c r="J7" s="190">
        <f>H7/I7</f>
        <v>1.002004008016032</v>
      </c>
    </row>
    <row r="8" spans="1:10" ht="66" customHeight="1">
      <c r="A8" s="162" t="s">
        <v>23</v>
      </c>
      <c r="B8" s="162" t="s">
        <v>18</v>
      </c>
      <c r="C8" s="165" t="s">
        <v>131</v>
      </c>
      <c r="D8" s="164" t="s">
        <v>89</v>
      </c>
      <c r="E8" s="164" t="s">
        <v>94</v>
      </c>
      <c r="F8" s="190">
        <f>G8*J8</f>
        <v>0.92800000000000005</v>
      </c>
      <c r="G8" s="191">
        <v>0.92800000000000005</v>
      </c>
      <c r="H8" s="191">
        <v>1</v>
      </c>
      <c r="I8" s="191">
        <v>1</v>
      </c>
      <c r="J8" s="190">
        <f>H8/I8</f>
        <v>1</v>
      </c>
    </row>
    <row r="9" spans="1:10" ht="75">
      <c r="A9" s="162" t="s">
        <v>23</v>
      </c>
      <c r="B9" s="162" t="s">
        <v>17</v>
      </c>
      <c r="C9" s="165" t="s">
        <v>91</v>
      </c>
      <c r="D9" s="164" t="s">
        <v>89</v>
      </c>
      <c r="E9" s="164" t="s">
        <v>90</v>
      </c>
      <c r="F9" s="190">
        <f>G9*J9</f>
        <v>1.002004008016032</v>
      </c>
      <c r="G9" s="190">
        <v>1</v>
      </c>
      <c r="H9" s="190">
        <v>1</v>
      </c>
      <c r="I9" s="190">
        <v>0.998</v>
      </c>
      <c r="J9" s="190">
        <f>H9/I9</f>
        <v>1.002004008016032</v>
      </c>
    </row>
    <row r="10" spans="1:10">
      <c r="B10" s="52" t="s">
        <v>85</v>
      </c>
    </row>
    <row r="11" spans="1:10">
      <c r="B11" s="53" t="s">
        <v>86</v>
      </c>
    </row>
    <row r="12" spans="1:10">
      <c r="B12" s="53" t="s">
        <v>87</v>
      </c>
    </row>
  </sheetData>
  <mergeCells count="5">
    <mergeCell ref="A4:B4"/>
    <mergeCell ref="C4:C5"/>
    <mergeCell ref="D4:D5"/>
    <mergeCell ref="E4:E5"/>
    <mergeCell ref="A2:J2"/>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ф 1</vt:lpstr>
      <vt:lpstr>ф 2</vt:lpstr>
      <vt:lpstr>ф 3</vt:lpstr>
      <vt:lpstr>ф 4</vt:lpstr>
      <vt:lpstr>ф 5</vt:lpstr>
      <vt:lpstr>ф 6</vt:lpstr>
      <vt:lpstr>ф7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2016-03-02T12:08:43Z</cp:lastPrinted>
  <dcterms:created xsi:type="dcterms:W3CDTF">2006-09-28T05:33:49Z</dcterms:created>
  <dcterms:modified xsi:type="dcterms:W3CDTF">2017-04-20T09:58:21Z</dcterms:modified>
</cp:coreProperties>
</file>