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форма1" sheetId="1" r:id="rId1"/>
    <sheet name="форма2 (2)" sheetId="2" r:id="rId2"/>
    <sheet name="Форма3" sheetId="3" r:id="rId3"/>
    <sheet name="форма4" sheetId="4" r:id="rId4"/>
    <sheet name="форма 5" sheetId="5" r:id="rId5"/>
    <sheet name="форма6" sheetId="6" r:id="rId6"/>
    <sheet name="форма7" sheetId="7" r:id="rId7"/>
  </sheets>
  <definedNames/>
  <calcPr fullCalcOnLoad="1"/>
</workbook>
</file>

<file path=xl/sharedStrings.xml><?xml version="1.0" encoding="utf-8"?>
<sst xmlns="http://schemas.openxmlformats.org/spreadsheetml/2006/main" count="369" uniqueCount="200">
  <si>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</si>
  <si>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</si>
  <si>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</si>
  <si>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</si>
  <si>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</si>
  <si>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</si>
  <si>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</si>
  <si>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</si>
  <si>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</si>
  <si>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</si>
  <si>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</si>
  <si>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</si>
  <si>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</si>
  <si>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</si>
  <si>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</si>
  <si>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</si>
  <si>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</si>
  <si>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</si>
  <si>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</si>
  <si>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</si>
  <si>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</si>
  <si>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</si>
  <si>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</si>
  <si>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</si>
  <si>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</si>
  <si>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</si>
  <si>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</si>
  <si>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</si>
  <si>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</si>
  <si>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</si>
  <si>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</si>
  <si>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</si>
  <si>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</si>
  <si>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</si>
  <si>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</si>
  <si>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</si>
  <si>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</si>
  <si>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</si>
  <si>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</si>
  <si>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</si>
  <si>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</si>
  <si>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</si>
  <si>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</si>
  <si>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</si>
  <si>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</si>
  <si>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03</t>
  </si>
  <si>
    <t>14</t>
  </si>
  <si>
    <t>04</t>
  </si>
  <si>
    <t>12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</si>
  <si>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2015-2020 годы"</t>
  </si>
  <si>
    <t>Управление культуры, спорта и молодежной политики Администрации города Воткинска</t>
  </si>
  <si>
    <t>"Этносоциальное развитие и гармонизация межэтнических отношений на период 2016-2020 годы"</t>
  </si>
  <si>
    <t>01</t>
  </si>
  <si>
    <t>Проведение мероприятий по популяризации национальных культур</t>
  </si>
  <si>
    <t>08</t>
  </si>
  <si>
    <t>1210161640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</si>
  <si>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</si>
  <si>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Создание условий для деятельности народных дружин и общественнных объединений правоохранительной направленности на территории муниципального образования "Город Воткинск"</t>
  </si>
  <si>
    <t>1220161930</t>
  </si>
  <si>
    <t>Предоставление субсидий СОНКО, осуществляющим поддержку ветеранов (пенсионеров)</t>
  </si>
  <si>
    <t>10</t>
  </si>
  <si>
    <t>1220161700</t>
  </si>
  <si>
    <t>Администрация г. Воткинска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</si>
  <si>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</si>
  <si>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</si>
  <si>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</si>
  <si>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</si>
  <si>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</si>
  <si>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</si>
  <si>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</si>
  <si>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</si>
  <si>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</si>
  <si>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</si>
  <si>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</si>
  <si>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</si>
  <si>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</si>
  <si>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</si>
  <si>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</si>
  <si>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</si>
  <si>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</si>
  <si>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</si>
  <si>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</si>
  <si>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</si>
  <si>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</si>
  <si>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</si>
  <si>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</si>
  <si>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</si>
  <si>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</si>
  <si>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</si>
  <si>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</si>
  <si>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</si>
  <si>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</si>
  <si>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</si>
  <si>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</si>
  <si>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</si>
  <si>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</si>
  <si>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</si>
  <si>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</si>
  <si>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</si>
  <si>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</si>
  <si>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</si>
  <si>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</si>
  <si>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</si>
  <si>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</si>
  <si>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</si>
  <si>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</si>
  <si>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за  2016 год</t>
  </si>
  <si>
    <t>13</t>
  </si>
  <si>
    <t>1210100450</t>
  </si>
  <si>
    <t>1220107480</t>
  </si>
  <si>
    <t>Оказание целевой материальной помощи общественным организациям</t>
  </si>
  <si>
    <t>1220400310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</si>
  <si>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</si>
  <si>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</si>
  <si>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</si>
  <si>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</si>
  <si>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</si>
  <si>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</si>
  <si>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за 2016 год</t>
  </si>
  <si>
    <t>Подпрограмма «Этносоциальное развитие и гармонизация межэтнических отношений»</t>
  </si>
  <si>
    <t>Проведение фестивалей национальных культур, традиционных народных праздников. Проведение мероприятий по популяризации национальных культур</t>
  </si>
  <si>
    <t>Управление культуры, спорта и молодежной политики Администрации г. Воткинска, НКО</t>
  </si>
  <si>
    <t>2016-2020 годы</t>
  </si>
  <si>
    <t>1 полугодие 2016г</t>
  </si>
  <si>
    <t>Популяризация национальных культур</t>
  </si>
  <si>
    <t>Недостаточное финансирование</t>
  </si>
  <si>
    <t>Оказание методической и практической помощи национально-культурным объединениям, информирование населения о деятельности НКО.</t>
  </si>
  <si>
    <t>Управление культуры, спорта и молодежной политики, НКО</t>
  </si>
  <si>
    <t>Поддержка деятельности национальных культурных объединений</t>
  </si>
  <si>
    <t>Оказывалась методическая и практическая помощь 6 национально-культурным объединениям.</t>
  </si>
  <si>
    <t>Организация деятельности клубных формирований по декоративно-прикладному творчеству. Представление изделий мастеров г. Воткинска на республиканских, межрегиональных, всероссийских конкурсах и выставках.</t>
  </si>
  <si>
    <t>НКО, Управление культуры, спорта и молодежной политики, НКО</t>
  </si>
  <si>
    <t>Сохранение и развитие традиционных видов художественных промыслов и ремесел: плетение из лозы, бересты, соломки, вышивка крестиком, гладью, бисером</t>
  </si>
  <si>
    <t>Проведены мастер-классы по декоративно-прикладному творчеству на городских праздниках и фестивалях.</t>
  </si>
  <si>
    <t>Выдвижение национальных самобытных коллективов, исполнителей на различные премии, присвоение коллективам званий «народный», «образцовый»</t>
  </si>
  <si>
    <t>Поддержка национальных самобытных коллективов самодеятельного художественного творчества</t>
  </si>
  <si>
    <t>За отчетный период не осуществлялось</t>
  </si>
  <si>
    <t>Подпрограмма «Поддержка социально ориентированных некоммерческих организаций, осуществляющих деятельность на территории муниципального образования «Город Воткинск»</t>
  </si>
  <si>
    <t>Оказание финансовой поддержки СОНКО в рамках реализации ими социально значимых мероприятий</t>
  </si>
  <si>
    <t>Управление культуры, спорта и молодёжной политики Администрации города Воткинска; Воткинская городская общественная организация ветеранов (пенсионеров) войны, труда, вооружённых сил и правоохранительных органов; Управление ЖКХ Администрации города Воткинска</t>
  </si>
  <si>
    <t>Наиболее полное и эффективное использование возможностей общественных организаций и объединений граждан в решении задач социального развития города</t>
  </si>
  <si>
    <t>Оказывалась финансовая поддержка для проведения социально-значимых мероприятий.</t>
  </si>
  <si>
    <t>Создание условий для деятельности народных дружин и общественных объединений правоохранительной направленности на территории муниципального образования «Город Воткинск»</t>
  </si>
  <si>
    <t>Управление культуры, спорта и молодёжной политики Администрации города Воткинска</t>
  </si>
  <si>
    <t>Увеличение количества участников добровольных формирований по охране правопорядка</t>
  </si>
  <si>
    <t>Преобретены форма, средства связи, осуществлено страхование дружинников</t>
  </si>
  <si>
    <t>Предоставление субсидий СОНКО, осуществляющих поддержку инвалидам</t>
  </si>
  <si>
    <t>Администрация г. Воткинска, управление культуры, спорта и молодежной политики</t>
  </si>
  <si>
    <t>Социальная адаптация инвалидов</t>
  </si>
  <si>
    <t>За данный период не предоставлялось</t>
  </si>
  <si>
    <t>3</t>
  </si>
  <si>
    <t>Предоставление субсидий СОНКО, осуществляющих поддержку ветеранов (пенсионеров)</t>
  </si>
  <si>
    <t>Повышение качества жизни людей пожилого  возраста</t>
  </si>
  <si>
    <t>Оказание имущественной поддержки в форме предоставления помещений СОНКО  на безвозмездной основе</t>
  </si>
  <si>
    <t>Управление муниципального имущества и земельных ресурсов г. Воткиснка</t>
  </si>
  <si>
    <t>Увеличение количества удовлетворенных заявлений СОНКО по предоставлению им помещений</t>
  </si>
  <si>
    <t>Предоставлено помещение клубу инвалидов "Преодоление" на безвозмездной основе.</t>
  </si>
  <si>
    <t>Оказание информационной поддержки посредством размещения в СМИ информации о деятельности и мероприятиях, проводимых СОНКО</t>
  </si>
  <si>
    <t>Увеличение количества информационных материалов, опубликованных в СМИ, посвящённых социально значимой деятельности СОНКО</t>
  </si>
  <si>
    <t>Размещается информация о проведенных мероприятиях на сайте Администрации города</t>
  </si>
  <si>
    <t>Оказание консультационной поддержки в подготовке к конкурсам проектов (грантов) СОНКО</t>
  </si>
  <si>
    <t>Увеличение количества СОНКО, получивших гранты на реализацию проектов</t>
  </si>
  <si>
    <t xml:space="preserve"> 2016г</t>
  </si>
  <si>
    <t>Проведено 10 народных национальных праздников. Охват участников 7, 0 тыс.чел.</t>
  </si>
  <si>
    <t>Оказывались консультации 15-м обществам инвалидов по подготовке Проектов</t>
  </si>
  <si>
    <t>Темп роста к уровню прошлого года**, %</t>
  </si>
  <si>
    <t xml:space="preserve"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2015-2020 годы»
</t>
  </si>
  <si>
    <t>Количество национальных коллективов самодеятельного народного творчества</t>
  </si>
  <si>
    <t>Единиц</t>
  </si>
  <si>
    <t>Количество мероприятий, участниками которых стали национально-культурные объединения</t>
  </si>
  <si>
    <t>единиц в год</t>
  </si>
  <si>
    <t xml:space="preserve">                  Подпрограмма «Поддержка социально ориентированных некоммерческих организаций, образования «Город Воткинск»осуществляющих деятельность на территории муниципального образования «Город Воткинск»</t>
  </si>
  <si>
    <t>Количество зарегистрированных СОНКО</t>
  </si>
  <si>
    <t>единиц</t>
  </si>
  <si>
    <t>Количество СОНКО, получивших поддержку из бюджета МО «Город Воткинск»</t>
  </si>
  <si>
    <t>Доля граждан, охваченных социально значимыми проектами и программами СОНКО от общей численности  дееспособного населения</t>
  </si>
  <si>
    <t>%</t>
  </si>
  <si>
    <t>Доля СОНКО, получивших методическую, информационную и консультационную поддержку от общего количества зарегистрированных  СОНКО</t>
  </si>
  <si>
    <t>Количество публикаций в средствах массовой информации о работе и мероприятиях СОНКО</t>
  </si>
  <si>
    <t xml:space="preserve"> </t>
  </si>
  <si>
    <t xml:space="preserve">  </t>
  </si>
  <si>
    <t xml:space="preserve">от 16 ноября 2016 г. </t>
  </si>
  <si>
    <t>№2394</t>
  </si>
  <si>
    <t xml:space="preserve">Постановление Администрации города Воткинска "Развитие институтов гражданского общества и поддержки социально ориентированных некоммерческих организаций , осуществляющих деятельность на территории муниципального образования "Город Воткинск" на 2016-2020 годы"  </t>
  </si>
  <si>
    <t>С 2017г исключены подпрограммы:"Этносоциальное развитие и гармонизация межэтнических отношений на период 2016-2020 годы""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</si>
  <si>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за  2016 года</t>
  </si>
  <si>
    <t>Утверждаю:</t>
  </si>
  <si>
    <t>Заместитель</t>
  </si>
  <si>
    <t>вопросам</t>
  </si>
  <si>
    <t>муниципальной</t>
  </si>
  <si>
    <t xml:space="preserve">Координатор  </t>
  </si>
  <si>
    <t>программы</t>
  </si>
  <si>
    <t>социальным</t>
  </si>
  <si>
    <t xml:space="preserve">Главы по  </t>
  </si>
  <si>
    <t>_____________(Ф.И.О)</t>
  </si>
  <si>
    <t>недостаточное финансирование</t>
  </si>
  <si>
    <t xml:space="preserve">  отмечается прирост количества граждан, охваченных социально значимыми проектами</t>
  </si>
  <si>
    <t>Снижение в связи с доступностью информации в сети интернет</t>
  </si>
  <si>
    <t>Увеличение за счет публикаций в социальных сетях</t>
  </si>
  <si>
    <t>Отчет о реализации муниципальной программы"Развитие институтов гражданского общества и поддержки социально ориентированных некоммерческих организаций,осуществляющих деятельность на территории муниципального образования "Город Воткинск, на 2015-2020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</si>
</sst>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top" wrapText="1"/>
    </xf>
    <xf numFmtId="164" fontId="12" fillId="0" borderId="10" xfId="0" applyNumberFormat="1" applyFont="1" applyBorder="1" applyAlignment="1">
      <alignment vertical="top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0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65" fontId="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/>
    </xf>
    <xf numFmtId="0" fontId="3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/>
    </xf>
    <xf numFmtId="49" fontId="22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1" fontId="2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32"/>
  <sheetViews>
    <sheetView tabSelected="1" zoomScalePageLayoutView="0" workbookViewId="0" topLeftCell="A1">
      <selection activeCell="A11" sqref="A11:Q11"/>
    </sheetView>
  </sheetViews>
  <sheetFormatPr defaultColWidth="9.140625" defaultRowHeight="15"/>
  <cols>
    <col min="1" max="2" width="4.57421875" style="0" customWidth="1"/>
    <col min="3" max="3" width="5.8515625" style="0" customWidth="1"/>
    <col min="4" max="5" width="3.28125" style="0" customWidth="1"/>
    <col min="6" max="6" width="25.421875" style="0" customWidth="1"/>
    <col min="7" max="7" width="30.57421875" style="0" customWidth="1"/>
    <col min="8" max="8" width="7.140625" style="0" customWidth="1"/>
    <col min="9" max="10" width="4.00390625" style="0" customWidth="1"/>
    <col min="11" max="11" width="12.8515625" style="0" customWidth="1"/>
    <col min="12" max="12" width="10.421875" style="0" customWidth="1"/>
    <col min="13" max="15" width="9.7109375" style="0" customWidth="1"/>
    <col min="16" max="16" width="11.28125" style="0" customWidth="1"/>
    <col min="17" max="17" width="9.7109375" style="0" customWidth="1"/>
  </cols>
  <sheetData>
    <row r="2" ht="15">
      <c r="K2" t="s">
        <v>186</v>
      </c>
    </row>
    <row r="3" spans="11:17" ht="17.25" customHeight="1">
      <c r="K3" t="s">
        <v>190</v>
      </c>
      <c r="L3" t="s">
        <v>179</v>
      </c>
      <c r="M3" t="s">
        <v>179</v>
      </c>
      <c r="P3" t="s">
        <v>179</v>
      </c>
      <c r="Q3" t="s">
        <v>180</v>
      </c>
    </row>
    <row r="4" spans="11:12" ht="13.5" customHeight="1">
      <c r="K4" t="s">
        <v>189</v>
      </c>
      <c r="L4" t="s">
        <v>191</v>
      </c>
    </row>
    <row r="5" ht="13.5" customHeight="1">
      <c r="K5" t="s">
        <v>179</v>
      </c>
    </row>
    <row r="6" spans="11:17" ht="15">
      <c r="K6" t="s">
        <v>187</v>
      </c>
      <c r="L6" t="s">
        <v>193</v>
      </c>
      <c r="M6" t="s">
        <v>180</v>
      </c>
      <c r="P6" t="s">
        <v>179</v>
      </c>
      <c r="Q6" t="s">
        <v>179</v>
      </c>
    </row>
    <row r="7" spans="11:12" ht="15">
      <c r="K7" t="s">
        <v>192</v>
      </c>
      <c r="L7" t="s">
        <v>188</v>
      </c>
    </row>
    <row r="8" ht="15">
      <c r="K8" t="s">
        <v>179</v>
      </c>
    </row>
    <row r="9" ht="15">
      <c r="K9" t="s">
        <v>194</v>
      </c>
    </row>
    <row r="10" spans="1:24" ht="48" customHeight="1">
      <c r="A10" s="157" t="s">
        <v>31</v>
      </c>
      <c r="B10" s="157"/>
      <c r="C10" s="157"/>
      <c r="D10" s="157"/>
      <c r="E10" s="157"/>
      <c r="F10" s="157"/>
      <c r="G10" s="9" t="s">
        <v>179</v>
      </c>
      <c r="H10" s="9" t="s">
        <v>179</v>
      </c>
      <c r="I10" s="9" t="s">
        <v>179</v>
      </c>
      <c r="J10" s="9"/>
      <c r="K10" s="9" t="s">
        <v>179</v>
      </c>
      <c r="L10" s="144" t="s">
        <v>179</v>
      </c>
      <c r="M10" s="9"/>
      <c r="N10" s="9"/>
      <c r="O10" s="9"/>
      <c r="P10" s="9"/>
      <c r="Q10" s="10"/>
      <c r="S10" s="75" t="s">
        <v>179</v>
      </c>
      <c r="T10" t="s">
        <v>179</v>
      </c>
      <c r="U10" s="16" t="s">
        <v>179</v>
      </c>
      <c r="V10" t="s">
        <v>179</v>
      </c>
      <c r="W10" t="s">
        <v>179</v>
      </c>
      <c r="X10" t="s">
        <v>180</v>
      </c>
    </row>
    <row r="11" spans="1:17" ht="78" customHeight="1">
      <c r="A11" s="161" t="s">
        <v>199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8.75">
      <c r="A12" s="23"/>
      <c r="B12" s="156" t="s">
        <v>106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7" ht="107.25" customHeight="1" hidden="1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179</v>
      </c>
      <c r="Q13" s="3"/>
    </row>
    <row r="14" spans="1:17" ht="48.75" customHeight="1">
      <c r="A14" s="158" t="s">
        <v>0</v>
      </c>
      <c r="B14" s="159"/>
      <c r="C14" s="159"/>
      <c r="D14" s="159"/>
      <c r="E14" s="160"/>
      <c r="F14" s="162" t="s">
        <v>9</v>
      </c>
      <c r="G14" s="162" t="s">
        <v>10</v>
      </c>
      <c r="H14" s="158" t="s">
        <v>11</v>
      </c>
      <c r="I14" s="159"/>
      <c r="J14" s="159"/>
      <c r="K14" s="159"/>
      <c r="L14" s="160"/>
      <c r="M14" s="158" t="s">
        <v>12</v>
      </c>
      <c r="N14" s="159"/>
      <c r="O14" s="160"/>
      <c r="P14" s="158" t="s">
        <v>33</v>
      </c>
      <c r="Q14" s="160"/>
    </row>
    <row r="15" spans="1:17" ht="60.75" customHeight="1">
      <c r="A15" s="24" t="s">
        <v>5</v>
      </c>
      <c r="B15" s="24" t="s">
        <v>6</v>
      </c>
      <c r="C15" s="24" t="s">
        <v>13</v>
      </c>
      <c r="D15" s="24" t="s">
        <v>14</v>
      </c>
      <c r="E15" s="24" t="s">
        <v>32</v>
      </c>
      <c r="F15" s="162" t="s">
        <v>8</v>
      </c>
      <c r="G15" s="162"/>
      <c r="H15" s="24" t="s">
        <v>1</v>
      </c>
      <c r="I15" s="24" t="s">
        <v>15</v>
      </c>
      <c r="J15" s="24" t="s">
        <v>16</v>
      </c>
      <c r="K15" s="24" t="s">
        <v>17</v>
      </c>
      <c r="L15" s="24" t="s">
        <v>18</v>
      </c>
      <c r="M15" s="24" t="s">
        <v>26</v>
      </c>
      <c r="N15" s="24" t="s">
        <v>27</v>
      </c>
      <c r="O15" s="24" t="s">
        <v>34</v>
      </c>
      <c r="P15" s="24" t="s">
        <v>35</v>
      </c>
      <c r="Q15" s="24" t="s">
        <v>36</v>
      </c>
    </row>
    <row r="16" spans="1:17" ht="36" customHeight="1">
      <c r="A16" s="150" t="s">
        <v>48</v>
      </c>
      <c r="B16" s="153"/>
      <c r="C16" s="153"/>
      <c r="D16" s="153"/>
      <c r="E16" s="153"/>
      <c r="F16" s="147" t="s">
        <v>49</v>
      </c>
      <c r="G16" s="59" t="s">
        <v>19</v>
      </c>
      <c r="H16" s="24"/>
      <c r="I16" s="24"/>
      <c r="J16" s="24"/>
      <c r="K16" s="24"/>
      <c r="L16" s="24"/>
      <c r="M16" s="61">
        <f>M17+M18</f>
        <v>1209.4</v>
      </c>
      <c r="N16" s="61">
        <f>N17+N18</f>
        <v>1090.4</v>
      </c>
      <c r="O16" s="61">
        <f>O17+O18</f>
        <v>1090.4</v>
      </c>
      <c r="P16" s="62">
        <f>O16/M16*100</f>
        <v>90.16041012072102</v>
      </c>
      <c r="Q16" s="63">
        <f>O16/N16*100</f>
        <v>100</v>
      </c>
    </row>
    <row r="17" spans="1:17" ht="55.5" customHeight="1">
      <c r="A17" s="151"/>
      <c r="B17" s="154"/>
      <c r="C17" s="154"/>
      <c r="D17" s="154"/>
      <c r="E17" s="154"/>
      <c r="F17" s="148"/>
      <c r="G17" s="32" t="s">
        <v>50</v>
      </c>
      <c r="H17" s="24"/>
      <c r="I17" s="24"/>
      <c r="J17" s="24"/>
      <c r="K17" s="24"/>
      <c r="L17" s="24"/>
      <c r="M17" s="61">
        <f>M19+M23</f>
        <v>706.4</v>
      </c>
      <c r="N17" s="61">
        <f>N19+N23</f>
        <v>587.4</v>
      </c>
      <c r="O17" s="61">
        <f>O19+O23</f>
        <v>587.4</v>
      </c>
      <c r="P17" s="62">
        <f>O17/M17*100</f>
        <v>83.15402038505097</v>
      </c>
      <c r="Q17" s="63">
        <f>O17/N17*100</f>
        <v>100</v>
      </c>
    </row>
    <row r="18" spans="1:17" ht="44.25" customHeight="1">
      <c r="A18" s="152"/>
      <c r="B18" s="155"/>
      <c r="C18" s="155"/>
      <c r="D18" s="155"/>
      <c r="E18" s="155"/>
      <c r="F18" s="149"/>
      <c r="G18" s="58" t="s">
        <v>62</v>
      </c>
      <c r="H18" s="29"/>
      <c r="I18" s="28"/>
      <c r="J18" s="28"/>
      <c r="K18" s="28"/>
      <c r="L18" s="28"/>
      <c r="M18" s="30">
        <f>M24</f>
        <v>503</v>
      </c>
      <c r="N18" s="30">
        <f>N24</f>
        <v>503</v>
      </c>
      <c r="O18" s="30">
        <f>O24</f>
        <v>503</v>
      </c>
      <c r="P18" s="30">
        <f>O18/M18*100</f>
        <v>100</v>
      </c>
      <c r="Q18" s="30">
        <f>O18/N18*100</f>
        <v>100</v>
      </c>
    </row>
    <row r="19" spans="1:17" ht="54" customHeight="1">
      <c r="A19" s="38" t="s">
        <v>48</v>
      </c>
      <c r="B19" s="39">
        <v>1</v>
      </c>
      <c r="C19" s="27"/>
      <c r="D19" s="27"/>
      <c r="E19" s="27"/>
      <c r="F19" s="31" t="s">
        <v>51</v>
      </c>
      <c r="G19" s="32" t="s">
        <v>50</v>
      </c>
      <c r="H19" s="35"/>
      <c r="I19" s="36"/>
      <c r="J19" s="36"/>
      <c r="K19" s="36"/>
      <c r="L19" s="36"/>
      <c r="M19" s="30">
        <f>M20+M21</f>
        <v>373.9</v>
      </c>
      <c r="N19" s="30">
        <f>N20+N21</f>
        <v>304.9</v>
      </c>
      <c r="O19" s="30">
        <f>O20+O21</f>
        <v>304.9</v>
      </c>
      <c r="P19" s="30">
        <f>P20</f>
        <v>60.322024151811384</v>
      </c>
      <c r="Q19" s="30">
        <f>Q20</f>
        <v>100</v>
      </c>
    </row>
    <row r="20" spans="1:17" ht="39.75" customHeight="1">
      <c r="A20" s="171" t="s">
        <v>48</v>
      </c>
      <c r="B20" s="163">
        <v>1</v>
      </c>
      <c r="C20" s="171" t="s">
        <v>52</v>
      </c>
      <c r="D20" s="163"/>
      <c r="E20" s="163"/>
      <c r="F20" s="169" t="s">
        <v>53</v>
      </c>
      <c r="G20" s="163" t="s">
        <v>50</v>
      </c>
      <c r="H20" s="41">
        <v>938</v>
      </c>
      <c r="I20" s="42" t="s">
        <v>54</v>
      </c>
      <c r="J20" s="42" t="s">
        <v>47</v>
      </c>
      <c r="K20" s="42" t="s">
        <v>55</v>
      </c>
      <c r="L20" s="41">
        <v>244</v>
      </c>
      <c r="M20" s="37">
        <v>173.9</v>
      </c>
      <c r="N20" s="37">
        <v>104.9</v>
      </c>
      <c r="O20" s="37">
        <v>104.9</v>
      </c>
      <c r="P20" s="37">
        <f>O20/M20*100</f>
        <v>60.322024151811384</v>
      </c>
      <c r="Q20" s="37">
        <f aca="true" t="shared" si="0" ref="Q20:Q27">O20/N20*100</f>
        <v>100</v>
      </c>
    </row>
    <row r="21" spans="1:17" ht="35.25" customHeight="1">
      <c r="A21" s="172"/>
      <c r="B21" s="164"/>
      <c r="C21" s="172"/>
      <c r="D21" s="164"/>
      <c r="E21" s="164"/>
      <c r="F21" s="170"/>
      <c r="G21" s="164"/>
      <c r="H21" s="41">
        <v>938</v>
      </c>
      <c r="I21" s="42" t="s">
        <v>52</v>
      </c>
      <c r="J21" s="42" t="s">
        <v>107</v>
      </c>
      <c r="K21" s="42" t="s">
        <v>108</v>
      </c>
      <c r="L21" s="41">
        <v>244</v>
      </c>
      <c r="M21" s="37">
        <v>200</v>
      </c>
      <c r="N21" s="37">
        <v>200</v>
      </c>
      <c r="O21" s="37">
        <v>200</v>
      </c>
      <c r="P21" s="37">
        <f>O21/M21*100</f>
        <v>100</v>
      </c>
      <c r="Q21" s="37">
        <f t="shared" si="0"/>
        <v>100</v>
      </c>
    </row>
    <row r="22" spans="1:17" ht="30.75" customHeight="1">
      <c r="A22" s="150" t="s">
        <v>48</v>
      </c>
      <c r="B22" s="165">
        <v>2</v>
      </c>
      <c r="C22" s="171"/>
      <c r="D22" s="163"/>
      <c r="E22" s="163"/>
      <c r="F22" s="174" t="s">
        <v>56</v>
      </c>
      <c r="G22" s="32" t="s">
        <v>19</v>
      </c>
      <c r="H22" s="41"/>
      <c r="I22" s="42"/>
      <c r="J22" s="42"/>
      <c r="K22" s="42"/>
      <c r="L22" s="41"/>
      <c r="M22" s="30">
        <f>M23+M24</f>
        <v>835.5</v>
      </c>
      <c r="N22" s="30">
        <f>N23+N24</f>
        <v>785.5</v>
      </c>
      <c r="O22" s="30">
        <f>O23+O24</f>
        <v>785.5</v>
      </c>
      <c r="P22" s="30">
        <f>P23+P24</f>
        <v>184.9624060150376</v>
      </c>
      <c r="Q22" s="37">
        <f t="shared" si="0"/>
        <v>100</v>
      </c>
    </row>
    <row r="23" spans="1:17" ht="48" customHeight="1">
      <c r="A23" s="151"/>
      <c r="B23" s="173"/>
      <c r="C23" s="177"/>
      <c r="D23" s="178"/>
      <c r="E23" s="178"/>
      <c r="F23" s="175"/>
      <c r="G23" s="32" t="s">
        <v>50</v>
      </c>
      <c r="H23" s="28"/>
      <c r="I23" s="45"/>
      <c r="J23" s="45"/>
      <c r="K23" s="45"/>
      <c r="L23" s="45"/>
      <c r="M23" s="30">
        <f>M25+M28+M26+M29</f>
        <v>332.5</v>
      </c>
      <c r="N23" s="30">
        <f>N25+N28+N26+N29</f>
        <v>282.5</v>
      </c>
      <c r="O23" s="30">
        <f>O25+O28+O26+O29</f>
        <v>282.5</v>
      </c>
      <c r="P23" s="30">
        <f aca="true" t="shared" si="1" ref="P23:P28">O23/M23*100</f>
        <v>84.9624060150376</v>
      </c>
      <c r="Q23" s="37">
        <f t="shared" si="0"/>
        <v>100</v>
      </c>
    </row>
    <row r="24" spans="1:17" ht="39" customHeight="1">
      <c r="A24" s="152"/>
      <c r="B24" s="166"/>
      <c r="C24" s="172"/>
      <c r="D24" s="164"/>
      <c r="E24" s="164"/>
      <c r="F24" s="176"/>
      <c r="G24" s="58" t="s">
        <v>62</v>
      </c>
      <c r="H24" s="57"/>
      <c r="I24" s="60"/>
      <c r="J24" s="60"/>
      <c r="K24" s="60"/>
      <c r="L24" s="60"/>
      <c r="M24" s="30">
        <f>M27</f>
        <v>503</v>
      </c>
      <c r="N24" s="30">
        <f>N27</f>
        <v>503</v>
      </c>
      <c r="O24" s="30">
        <f>O27</f>
        <v>503</v>
      </c>
      <c r="P24" s="30">
        <f t="shared" si="1"/>
        <v>100</v>
      </c>
      <c r="Q24" s="37">
        <f t="shared" si="0"/>
        <v>100</v>
      </c>
    </row>
    <row r="25" spans="1:17" ht="60.75" customHeight="1">
      <c r="A25" s="150" t="s">
        <v>48</v>
      </c>
      <c r="B25" s="165">
        <v>2</v>
      </c>
      <c r="C25" s="150" t="s">
        <v>52</v>
      </c>
      <c r="D25" s="165">
        <v>1</v>
      </c>
      <c r="E25" s="165"/>
      <c r="F25" s="167" t="s">
        <v>57</v>
      </c>
      <c r="G25" s="169" t="s">
        <v>50</v>
      </c>
      <c r="H25" s="40">
        <v>938</v>
      </c>
      <c r="I25" s="49" t="s">
        <v>45</v>
      </c>
      <c r="J25" s="49" t="s">
        <v>46</v>
      </c>
      <c r="K25" s="49" t="s">
        <v>58</v>
      </c>
      <c r="L25" s="50">
        <v>622</v>
      </c>
      <c r="M25" s="65">
        <v>18</v>
      </c>
      <c r="N25" s="65">
        <v>18</v>
      </c>
      <c r="O25" s="65">
        <v>18</v>
      </c>
      <c r="P25" s="37">
        <f t="shared" si="1"/>
        <v>100</v>
      </c>
      <c r="Q25" s="37">
        <f t="shared" si="0"/>
        <v>100</v>
      </c>
    </row>
    <row r="26" spans="1:17" ht="51" customHeight="1">
      <c r="A26" s="152"/>
      <c r="B26" s="166"/>
      <c r="C26" s="152"/>
      <c r="D26" s="166"/>
      <c r="E26" s="166"/>
      <c r="F26" s="168"/>
      <c r="G26" s="170"/>
      <c r="H26" s="40">
        <v>938</v>
      </c>
      <c r="I26" s="49" t="s">
        <v>45</v>
      </c>
      <c r="J26" s="49" t="s">
        <v>74</v>
      </c>
      <c r="K26" s="49" t="s">
        <v>109</v>
      </c>
      <c r="L26" s="50">
        <v>622</v>
      </c>
      <c r="M26" s="74">
        <v>164.5</v>
      </c>
      <c r="N26" s="65">
        <v>164.5</v>
      </c>
      <c r="O26" s="65">
        <v>164.5</v>
      </c>
      <c r="P26" s="37">
        <f t="shared" si="1"/>
        <v>100</v>
      </c>
      <c r="Q26" s="37">
        <f t="shared" si="0"/>
        <v>100</v>
      </c>
    </row>
    <row r="27" spans="1:17" ht="63" customHeight="1">
      <c r="A27" s="43" t="s">
        <v>48</v>
      </c>
      <c r="B27" s="44">
        <v>2</v>
      </c>
      <c r="C27" s="43" t="s">
        <v>52</v>
      </c>
      <c r="D27" s="44">
        <v>2</v>
      </c>
      <c r="E27" s="44"/>
      <c r="F27" s="55" t="s">
        <v>59</v>
      </c>
      <c r="G27" s="56" t="s">
        <v>62</v>
      </c>
      <c r="H27" s="54">
        <v>933</v>
      </c>
      <c r="I27" s="54">
        <v>10</v>
      </c>
      <c r="J27" s="54">
        <v>6</v>
      </c>
      <c r="K27" s="54">
        <v>1220161700</v>
      </c>
      <c r="L27" s="54">
        <v>630</v>
      </c>
      <c r="M27" s="74">
        <v>503</v>
      </c>
      <c r="N27" s="65">
        <v>503</v>
      </c>
      <c r="O27" s="65">
        <v>503</v>
      </c>
      <c r="P27" s="37">
        <f t="shared" si="1"/>
        <v>100</v>
      </c>
      <c r="Q27" s="37">
        <f t="shared" si="0"/>
        <v>100</v>
      </c>
    </row>
    <row r="28" spans="1:17" ht="64.5" customHeight="1">
      <c r="A28" s="47" t="s">
        <v>48</v>
      </c>
      <c r="B28" s="28">
        <v>2</v>
      </c>
      <c r="C28" s="43" t="s">
        <v>52</v>
      </c>
      <c r="D28" s="28">
        <v>3</v>
      </c>
      <c r="E28" s="28"/>
      <c r="F28" s="46" t="s">
        <v>59</v>
      </c>
      <c r="G28" s="34" t="s">
        <v>50</v>
      </c>
      <c r="H28" s="51">
        <v>938</v>
      </c>
      <c r="I28" s="52" t="s">
        <v>60</v>
      </c>
      <c r="J28" s="52" t="s">
        <v>44</v>
      </c>
      <c r="K28" s="52" t="s">
        <v>61</v>
      </c>
      <c r="L28" s="53">
        <v>630</v>
      </c>
      <c r="M28" s="65">
        <v>50</v>
      </c>
      <c r="N28" s="65">
        <v>0</v>
      </c>
      <c r="O28" s="65">
        <v>0</v>
      </c>
      <c r="P28" s="37">
        <f t="shared" si="1"/>
        <v>0</v>
      </c>
      <c r="Q28" s="37">
        <v>0</v>
      </c>
    </row>
    <row r="29" spans="1:17" ht="39">
      <c r="A29" s="47" t="s">
        <v>48</v>
      </c>
      <c r="B29" s="28">
        <v>2</v>
      </c>
      <c r="C29" s="43" t="s">
        <v>47</v>
      </c>
      <c r="D29" s="28"/>
      <c r="E29" s="28"/>
      <c r="F29" s="46" t="s">
        <v>110</v>
      </c>
      <c r="G29" s="34" t="s">
        <v>50</v>
      </c>
      <c r="H29" s="51">
        <v>938</v>
      </c>
      <c r="I29" s="52" t="s">
        <v>60</v>
      </c>
      <c r="J29" s="52" t="s">
        <v>45</v>
      </c>
      <c r="K29" s="52" t="s">
        <v>111</v>
      </c>
      <c r="L29" s="53">
        <v>321</v>
      </c>
      <c r="M29" s="65">
        <v>100</v>
      </c>
      <c r="N29" s="65">
        <v>100</v>
      </c>
      <c r="O29" s="65">
        <v>100</v>
      </c>
      <c r="P29" s="37">
        <f>O29/M29*100</f>
        <v>100</v>
      </c>
      <c r="Q29" s="37">
        <f>O29/N29*100</f>
        <v>100</v>
      </c>
    </row>
    <row r="30" spans="5:7" ht="15">
      <c r="E30" s="48"/>
      <c r="F30" s="48"/>
      <c r="G30" s="48"/>
    </row>
    <row r="32" ht="15">
      <c r="B32" s="2"/>
    </row>
  </sheetData>
  <sheetProtection/>
  <mergeCells count="35">
    <mergeCell ref="F22:F24"/>
    <mergeCell ref="A22:A24"/>
    <mergeCell ref="B20:B21"/>
    <mergeCell ref="C20:C21"/>
    <mergeCell ref="D20:D21"/>
    <mergeCell ref="E20:E21"/>
    <mergeCell ref="F20:F21"/>
    <mergeCell ref="C22:C24"/>
    <mergeCell ref="D22:D24"/>
    <mergeCell ref="E22:E24"/>
    <mergeCell ref="G20:G21"/>
    <mergeCell ref="A25:A26"/>
    <mergeCell ref="B25:B26"/>
    <mergeCell ref="C25:C26"/>
    <mergeCell ref="D25:D26"/>
    <mergeCell ref="E25:E26"/>
    <mergeCell ref="F25:F26"/>
    <mergeCell ref="G25:G26"/>
    <mergeCell ref="A20:A21"/>
    <mergeCell ref="B22:B24"/>
    <mergeCell ref="B12:Q12"/>
    <mergeCell ref="A10:F10"/>
    <mergeCell ref="A14:E14"/>
    <mergeCell ref="M14:O14"/>
    <mergeCell ref="P14:Q14"/>
    <mergeCell ref="A11:Q11"/>
    <mergeCell ref="F14:F15"/>
    <mergeCell ref="G14:G15"/>
    <mergeCell ref="H14:L14"/>
    <mergeCell ref="F16:F18"/>
    <mergeCell ref="A16:A18"/>
    <mergeCell ref="B16:B18"/>
    <mergeCell ref="C16:C18"/>
    <mergeCell ref="D16:D18"/>
    <mergeCell ref="E16:E1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PageLayoutView="0" workbookViewId="0" topLeftCell="A22">
      <selection activeCell="G26" sqref="G26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48.7109375" style="0" customWidth="1"/>
    <col min="4" max="4" width="38.7109375" style="0" customWidth="1"/>
    <col min="5" max="5" width="18.8515625" style="0" customWidth="1"/>
    <col min="6" max="6" width="16.28125" style="0" customWidth="1"/>
    <col min="7" max="7" width="28.7109375" style="0" customWidth="1"/>
    <col min="8" max="253" width="9.140625" style="0" customWidth="1"/>
    <col min="254" max="254" width="5.00390625" style="0" customWidth="1"/>
    <col min="255" max="255" width="5.421875" style="0" customWidth="1"/>
  </cols>
  <sheetData>
    <row r="1" spans="1:7" ht="18.75">
      <c r="A1" s="179" t="s">
        <v>37</v>
      </c>
      <c r="B1" s="179"/>
      <c r="C1" s="179"/>
      <c r="D1" s="179"/>
      <c r="E1" s="17"/>
      <c r="F1" s="17"/>
      <c r="G1" s="18"/>
    </row>
    <row r="2" spans="1:7" ht="36" customHeight="1">
      <c r="A2" s="180" t="s">
        <v>38</v>
      </c>
      <c r="B2" s="181"/>
      <c r="C2" s="181"/>
      <c r="D2" s="181"/>
      <c r="E2" s="181"/>
      <c r="F2" s="181"/>
      <c r="G2" s="181"/>
    </row>
    <row r="3" spans="1:16" ht="21.75" customHeight="1">
      <c r="A3" s="156" t="s">
        <v>118</v>
      </c>
      <c r="B3" s="156"/>
      <c r="C3" s="156"/>
      <c r="D3" s="156"/>
      <c r="E3" s="156"/>
      <c r="F3" s="156"/>
      <c r="G3" s="156"/>
      <c r="H3" s="33"/>
      <c r="I3" s="33"/>
      <c r="J3" s="33"/>
      <c r="K3" s="33"/>
      <c r="L3" s="33"/>
      <c r="M3" s="33"/>
      <c r="N3" s="33"/>
      <c r="O3" s="33"/>
      <c r="P3" s="33"/>
    </row>
    <row r="4" spans="1:7" ht="15">
      <c r="A4" s="2"/>
      <c r="B4" s="2"/>
      <c r="C4" s="2"/>
      <c r="D4" s="2"/>
      <c r="E4" s="2"/>
      <c r="F4" s="2"/>
      <c r="G4" s="2"/>
    </row>
    <row r="5" spans="1:7" ht="15" customHeight="1">
      <c r="A5" s="182" t="s">
        <v>0</v>
      </c>
      <c r="B5" s="183"/>
      <c r="C5" s="182" t="s">
        <v>20</v>
      </c>
      <c r="D5" s="182" t="s">
        <v>21</v>
      </c>
      <c r="E5" s="184" t="s">
        <v>39</v>
      </c>
      <c r="F5" s="185"/>
      <c r="G5" s="186" t="s">
        <v>40</v>
      </c>
    </row>
    <row r="6" spans="1:7" ht="61.5" customHeight="1">
      <c r="A6" s="182"/>
      <c r="B6" s="183"/>
      <c r="C6" s="183" t="s">
        <v>8</v>
      </c>
      <c r="D6" s="183"/>
      <c r="E6" s="182" t="s">
        <v>41</v>
      </c>
      <c r="F6" s="182" t="s">
        <v>42</v>
      </c>
      <c r="G6" s="187"/>
    </row>
    <row r="7" spans="1:7" ht="32.25" customHeight="1">
      <c r="A7" s="78" t="s">
        <v>5</v>
      </c>
      <c r="B7" s="78" t="s">
        <v>6</v>
      </c>
      <c r="C7" s="183"/>
      <c r="D7" s="183"/>
      <c r="E7" s="182"/>
      <c r="F7" s="183"/>
      <c r="G7" s="188"/>
    </row>
    <row r="8" spans="1:7" ht="15" customHeight="1">
      <c r="A8" s="194" t="s">
        <v>48</v>
      </c>
      <c r="B8" s="197"/>
      <c r="C8" s="200" t="s">
        <v>49</v>
      </c>
      <c r="D8" s="79" t="s">
        <v>19</v>
      </c>
      <c r="E8" s="80">
        <f>E9</f>
        <v>1209.4</v>
      </c>
      <c r="F8" s="80">
        <f>F9</f>
        <v>1090.4</v>
      </c>
      <c r="G8" s="81">
        <f>F8/E8*100</f>
        <v>90.16041012072102</v>
      </c>
    </row>
    <row r="9" spans="1:7" ht="18.75">
      <c r="A9" s="195"/>
      <c r="B9" s="198"/>
      <c r="C9" s="201"/>
      <c r="D9" s="82" t="s">
        <v>112</v>
      </c>
      <c r="E9" s="83">
        <f>E11</f>
        <v>1209.4</v>
      </c>
      <c r="F9" s="83">
        <f>F11</f>
        <v>1090.4</v>
      </c>
      <c r="G9" s="84">
        <f>F9/E9*100</f>
        <v>90.16041012072102</v>
      </c>
    </row>
    <row r="10" spans="1:7" ht="18.75">
      <c r="A10" s="195"/>
      <c r="B10" s="198"/>
      <c r="C10" s="201"/>
      <c r="D10" s="85" t="s">
        <v>22</v>
      </c>
      <c r="E10" s="83"/>
      <c r="F10" s="83"/>
      <c r="G10" s="84"/>
    </row>
    <row r="11" spans="1:7" ht="56.25">
      <c r="A11" s="195"/>
      <c r="B11" s="198"/>
      <c r="C11" s="201"/>
      <c r="D11" s="85" t="s">
        <v>113</v>
      </c>
      <c r="E11" s="83">
        <f>E17+E26</f>
        <v>1209.4</v>
      </c>
      <c r="F11" s="83">
        <f>F17+F26</f>
        <v>1090.4</v>
      </c>
      <c r="G11" s="84">
        <f>F11/E11*100</f>
        <v>90.16041012072102</v>
      </c>
    </row>
    <row r="12" spans="1:7" ht="37.5">
      <c r="A12" s="195"/>
      <c r="B12" s="198"/>
      <c r="C12" s="201"/>
      <c r="D12" s="85" t="s">
        <v>114</v>
      </c>
      <c r="E12" s="83">
        <f>E21+E30</f>
        <v>464.5</v>
      </c>
      <c r="F12" s="83">
        <f>F21+F30</f>
        <v>464.5</v>
      </c>
      <c r="G12" s="84">
        <v>0</v>
      </c>
    </row>
    <row r="13" spans="1:7" ht="37.5">
      <c r="A13" s="195"/>
      <c r="B13" s="198"/>
      <c r="C13" s="201"/>
      <c r="D13" s="85" t="s">
        <v>115</v>
      </c>
      <c r="E13" s="83"/>
      <c r="F13" s="83"/>
      <c r="G13" s="84"/>
    </row>
    <row r="14" spans="1:7" ht="37.5">
      <c r="A14" s="195"/>
      <c r="B14" s="198"/>
      <c r="C14" s="201"/>
      <c r="D14" s="82" t="s">
        <v>116</v>
      </c>
      <c r="E14" s="83"/>
      <c r="F14" s="83"/>
      <c r="G14" s="84"/>
    </row>
    <row r="15" spans="1:7" ht="63.75" customHeight="1">
      <c r="A15" s="195"/>
      <c r="B15" s="198"/>
      <c r="C15" s="201"/>
      <c r="D15" s="86" t="s">
        <v>117</v>
      </c>
      <c r="E15" s="83">
        <f>E25+E34</f>
        <v>0</v>
      </c>
      <c r="F15" s="83">
        <f>F25+F34</f>
        <v>0</v>
      </c>
      <c r="G15" s="84">
        <v>0</v>
      </c>
    </row>
    <row r="16" spans="1:7" ht="64.5" customHeight="1">
      <c r="A16" s="196"/>
      <c r="B16" s="199"/>
      <c r="C16" s="202"/>
      <c r="D16" s="86" t="s">
        <v>23</v>
      </c>
      <c r="E16" s="83"/>
      <c r="F16" s="83"/>
      <c r="G16" s="84"/>
    </row>
    <row r="17" spans="1:7" ht="18.75">
      <c r="A17" s="203" t="s">
        <v>48</v>
      </c>
      <c r="B17" s="204">
        <v>1</v>
      </c>
      <c r="C17" s="205" t="s">
        <v>51</v>
      </c>
      <c r="D17" s="79" t="s">
        <v>19</v>
      </c>
      <c r="E17" s="80">
        <f>E18</f>
        <v>373.9</v>
      </c>
      <c r="F17" s="80">
        <f>F18</f>
        <v>304.9</v>
      </c>
      <c r="G17" s="81">
        <f>F17/E17*100</f>
        <v>81.54586787911207</v>
      </c>
    </row>
    <row r="18" spans="1:7" ht="18.75">
      <c r="A18" s="203"/>
      <c r="B18" s="204"/>
      <c r="C18" s="205"/>
      <c r="D18" s="82" t="s">
        <v>112</v>
      </c>
      <c r="E18" s="83">
        <f>E20+E21+E25</f>
        <v>373.9</v>
      </c>
      <c r="F18" s="83">
        <f>F20+F21+F25</f>
        <v>304.9</v>
      </c>
      <c r="G18" s="84">
        <f>F18/E18*100</f>
        <v>81.54586787911207</v>
      </c>
    </row>
    <row r="19" spans="1:7" ht="18.75">
      <c r="A19" s="203"/>
      <c r="B19" s="204"/>
      <c r="C19" s="205"/>
      <c r="D19" s="85" t="s">
        <v>22</v>
      </c>
      <c r="E19" s="83"/>
      <c r="F19" s="83"/>
      <c r="G19" s="84"/>
    </row>
    <row r="20" spans="1:7" ht="56.25">
      <c r="A20" s="203"/>
      <c r="B20" s="204"/>
      <c r="C20" s="205"/>
      <c r="D20" s="85" t="s">
        <v>113</v>
      </c>
      <c r="E20" s="83">
        <f>форма1!M20</f>
        <v>173.9</v>
      </c>
      <c r="F20" s="83">
        <f>форма1!O20</f>
        <v>104.9</v>
      </c>
      <c r="G20" s="84">
        <f>F20/E20*100</f>
        <v>60.322024151811384</v>
      </c>
    </row>
    <row r="21" spans="1:7" ht="37.5">
      <c r="A21" s="203"/>
      <c r="B21" s="204"/>
      <c r="C21" s="205"/>
      <c r="D21" s="85" t="s">
        <v>114</v>
      </c>
      <c r="E21" s="83">
        <f>форма1!M21</f>
        <v>200</v>
      </c>
      <c r="F21" s="83">
        <f>форма1!O21</f>
        <v>200</v>
      </c>
      <c r="G21" s="84">
        <v>0</v>
      </c>
    </row>
    <row r="22" spans="1:7" ht="37.5">
      <c r="A22" s="203"/>
      <c r="B22" s="204"/>
      <c r="C22" s="205"/>
      <c r="D22" s="85" t="s">
        <v>115</v>
      </c>
      <c r="E22" s="83"/>
      <c r="F22" s="83"/>
      <c r="G22" s="84"/>
    </row>
    <row r="23" spans="1:7" ht="37.5">
      <c r="A23" s="203"/>
      <c r="B23" s="204"/>
      <c r="C23" s="205"/>
      <c r="D23" s="82" t="s">
        <v>116</v>
      </c>
      <c r="E23" s="83"/>
      <c r="F23" s="83"/>
      <c r="G23" s="84"/>
    </row>
    <row r="24" spans="1:7" ht="56.25">
      <c r="A24" s="203"/>
      <c r="B24" s="204"/>
      <c r="C24" s="205"/>
      <c r="D24" s="86" t="s">
        <v>117</v>
      </c>
      <c r="E24" s="83"/>
      <c r="F24" s="83"/>
      <c r="G24" s="84"/>
    </row>
    <row r="25" spans="1:7" ht="18.75">
      <c r="A25" s="203"/>
      <c r="B25" s="204"/>
      <c r="C25" s="205"/>
      <c r="D25" s="86" t="s">
        <v>23</v>
      </c>
      <c r="E25" s="83">
        <v>0</v>
      </c>
      <c r="F25" s="83">
        <v>0</v>
      </c>
      <c r="G25" s="83">
        <v>0</v>
      </c>
    </row>
    <row r="26" spans="1:7" ht="18.75">
      <c r="A26" s="189" t="s">
        <v>48</v>
      </c>
      <c r="B26" s="190">
        <v>2</v>
      </c>
      <c r="C26" s="191" t="s">
        <v>56</v>
      </c>
      <c r="D26" s="79" t="s">
        <v>19</v>
      </c>
      <c r="E26" s="80">
        <f>E27</f>
        <v>835.5</v>
      </c>
      <c r="F26" s="80">
        <f>F27</f>
        <v>785.5</v>
      </c>
      <c r="G26" s="81">
        <f>F26/E26*100</f>
        <v>94.01555954518253</v>
      </c>
    </row>
    <row r="27" spans="1:7" ht="18.75">
      <c r="A27" s="189"/>
      <c r="B27" s="190"/>
      <c r="C27" s="192"/>
      <c r="D27" s="82" t="s">
        <v>112</v>
      </c>
      <c r="E27" s="83">
        <f>E29+E30</f>
        <v>835.5</v>
      </c>
      <c r="F27" s="83">
        <f>F29+F30</f>
        <v>785.5</v>
      </c>
      <c r="G27" s="84">
        <f>F27/E27*100</f>
        <v>94.01555954518253</v>
      </c>
    </row>
    <row r="28" spans="1:7" ht="18.75">
      <c r="A28" s="189"/>
      <c r="B28" s="190"/>
      <c r="C28" s="192"/>
      <c r="D28" s="85" t="s">
        <v>22</v>
      </c>
      <c r="E28" s="83"/>
      <c r="F28" s="83"/>
      <c r="G28" s="83"/>
    </row>
    <row r="29" spans="1:7" ht="56.25">
      <c r="A29" s="189"/>
      <c r="B29" s="190"/>
      <c r="C29" s="192"/>
      <c r="D29" s="85" t="s">
        <v>113</v>
      </c>
      <c r="E29" s="83">
        <f>форма1!M25+форма1!M27+форма1!M28</f>
        <v>571</v>
      </c>
      <c r="F29" s="83">
        <f>форма1!O25+форма1!O27+форма1!O28</f>
        <v>521</v>
      </c>
      <c r="G29" s="84">
        <f>F29/E29*100</f>
        <v>91.24343257443083</v>
      </c>
    </row>
    <row r="30" spans="1:7" ht="37.5">
      <c r="A30" s="189"/>
      <c r="B30" s="190"/>
      <c r="C30" s="192"/>
      <c r="D30" s="85" t="s">
        <v>114</v>
      </c>
      <c r="E30" s="83">
        <f>форма1!M26+форма1!M29</f>
        <v>264.5</v>
      </c>
      <c r="F30" s="83">
        <f>форма1!O29+форма1!O26</f>
        <v>264.5</v>
      </c>
      <c r="G30" s="83">
        <v>0</v>
      </c>
    </row>
    <row r="31" spans="1:7" ht="37.5">
      <c r="A31" s="189"/>
      <c r="B31" s="190"/>
      <c r="C31" s="192"/>
      <c r="D31" s="85" t="s">
        <v>115</v>
      </c>
      <c r="E31" s="83"/>
      <c r="F31" s="83"/>
      <c r="G31" s="83"/>
    </row>
    <row r="32" spans="1:7" ht="37.5">
      <c r="A32" s="189"/>
      <c r="B32" s="190"/>
      <c r="C32" s="192"/>
      <c r="D32" s="82" t="s">
        <v>116</v>
      </c>
      <c r="E32" s="83"/>
      <c r="F32" s="83"/>
      <c r="G32" s="83"/>
    </row>
    <row r="33" spans="1:7" ht="56.25">
      <c r="A33" s="189"/>
      <c r="B33" s="190"/>
      <c r="C33" s="192"/>
      <c r="D33" s="86" t="s">
        <v>117</v>
      </c>
      <c r="E33" s="83"/>
      <c r="F33" s="83"/>
      <c r="G33" s="83"/>
    </row>
    <row r="34" spans="1:7" ht="18.75">
      <c r="A34" s="189"/>
      <c r="B34" s="190"/>
      <c r="C34" s="193"/>
      <c r="D34" s="86" t="s">
        <v>23</v>
      </c>
      <c r="E34" s="83">
        <v>0</v>
      </c>
      <c r="F34" s="83">
        <v>0</v>
      </c>
      <c r="G34" s="83">
        <v>0</v>
      </c>
    </row>
    <row r="37" ht="15">
      <c r="B37" s="2"/>
    </row>
  </sheetData>
  <sheetProtection/>
  <mergeCells count="19"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4.8515625" style="0" customWidth="1"/>
    <col min="4" max="4" width="4.57421875" style="0" customWidth="1"/>
    <col min="5" max="5" width="35.7109375" style="0" customWidth="1"/>
    <col min="6" max="6" width="27.57421875" style="0" customWidth="1"/>
    <col min="7" max="7" width="11.8515625" style="0" customWidth="1"/>
    <col min="9" max="9" width="16.00390625" style="0" customWidth="1"/>
    <col min="10" max="10" width="15.8515625" style="0" customWidth="1"/>
    <col min="11" max="11" width="11.57421875" style="0" customWidth="1"/>
  </cols>
  <sheetData>
    <row r="3" spans="1:12" ht="18.75">
      <c r="A3" s="209" t="s">
        <v>63</v>
      </c>
      <c r="B3" s="210"/>
      <c r="C3" s="210"/>
      <c r="D3" s="210"/>
      <c r="E3" s="210"/>
      <c r="F3" s="210"/>
      <c r="G3" s="210"/>
      <c r="H3" s="210"/>
      <c r="I3" s="210"/>
      <c r="J3" s="210"/>
      <c r="K3" s="87"/>
      <c r="L3" s="88"/>
    </row>
    <row r="4" spans="1:12" ht="18.75">
      <c r="A4" s="89"/>
      <c r="B4" s="89"/>
      <c r="C4" s="89"/>
      <c r="D4" s="9"/>
      <c r="E4" s="9"/>
      <c r="F4" s="9"/>
      <c r="G4" s="9"/>
      <c r="H4" s="9"/>
      <c r="I4" s="9"/>
      <c r="J4" s="90"/>
      <c r="K4" s="87"/>
      <c r="L4" s="88"/>
    </row>
    <row r="5" spans="1:12" ht="15" customHeight="1">
      <c r="A5" s="211" t="s">
        <v>0</v>
      </c>
      <c r="B5" s="211"/>
      <c r="C5" s="211"/>
      <c r="D5" s="211"/>
      <c r="E5" s="162" t="s">
        <v>64</v>
      </c>
      <c r="F5" s="162" t="s">
        <v>65</v>
      </c>
      <c r="G5" s="162" t="s">
        <v>66</v>
      </c>
      <c r="H5" s="162" t="s">
        <v>67</v>
      </c>
      <c r="I5" s="162" t="s">
        <v>68</v>
      </c>
      <c r="J5" s="162" t="s">
        <v>69</v>
      </c>
      <c r="K5" s="208" t="s">
        <v>70</v>
      </c>
      <c r="L5" s="91"/>
    </row>
    <row r="6" spans="1:12" ht="117" customHeight="1">
      <c r="A6" s="24" t="s">
        <v>5</v>
      </c>
      <c r="B6" s="24" t="s">
        <v>6</v>
      </c>
      <c r="C6" s="24" t="s">
        <v>13</v>
      </c>
      <c r="D6" s="24" t="s">
        <v>14</v>
      </c>
      <c r="E6" s="206"/>
      <c r="F6" s="206"/>
      <c r="G6" s="206"/>
      <c r="H6" s="206"/>
      <c r="I6" s="206"/>
      <c r="J6" s="206"/>
      <c r="K6" s="208"/>
      <c r="L6" s="91"/>
    </row>
    <row r="7" spans="1:12" ht="47.25">
      <c r="A7" s="92">
        <v>12</v>
      </c>
      <c r="B7" s="93">
        <v>1</v>
      </c>
      <c r="C7" s="93"/>
      <c r="D7" s="93"/>
      <c r="E7" s="59" t="s">
        <v>119</v>
      </c>
      <c r="F7" s="94"/>
      <c r="G7" s="94"/>
      <c r="H7" s="94"/>
      <c r="I7" s="94"/>
      <c r="J7" s="95"/>
      <c r="K7" s="96"/>
      <c r="L7" s="97"/>
    </row>
    <row r="8" spans="1:12" ht="110.25">
      <c r="A8" s="98">
        <v>12</v>
      </c>
      <c r="B8" s="99" t="s">
        <v>71</v>
      </c>
      <c r="C8" s="99" t="s">
        <v>72</v>
      </c>
      <c r="D8" s="93"/>
      <c r="E8" s="100" t="s">
        <v>120</v>
      </c>
      <c r="F8" s="101" t="s">
        <v>121</v>
      </c>
      <c r="G8" s="207" t="s">
        <v>122</v>
      </c>
      <c r="H8" s="102" t="s">
        <v>162</v>
      </c>
      <c r="I8" s="103" t="s">
        <v>124</v>
      </c>
      <c r="J8" s="100" t="s">
        <v>163</v>
      </c>
      <c r="K8" s="104" t="s">
        <v>125</v>
      </c>
      <c r="L8" s="97"/>
    </row>
    <row r="9" spans="1:12" ht="110.25">
      <c r="A9" s="98">
        <v>12</v>
      </c>
      <c r="B9" s="99" t="s">
        <v>71</v>
      </c>
      <c r="C9" s="99" t="s">
        <v>74</v>
      </c>
      <c r="D9" s="105"/>
      <c r="E9" s="106" t="s">
        <v>126</v>
      </c>
      <c r="F9" s="107" t="s">
        <v>127</v>
      </c>
      <c r="G9" s="207"/>
      <c r="H9" s="102" t="s">
        <v>162</v>
      </c>
      <c r="I9" s="103" t="s">
        <v>128</v>
      </c>
      <c r="J9" s="108" t="s">
        <v>129</v>
      </c>
      <c r="K9" s="109"/>
      <c r="L9" s="91"/>
    </row>
    <row r="10" spans="1:12" ht="220.5">
      <c r="A10" s="98">
        <v>12</v>
      </c>
      <c r="B10" s="99" t="s">
        <v>71</v>
      </c>
      <c r="C10" s="99" t="s">
        <v>45</v>
      </c>
      <c r="D10" s="105"/>
      <c r="E10" s="106" t="s">
        <v>130</v>
      </c>
      <c r="F10" s="107" t="s">
        <v>131</v>
      </c>
      <c r="G10" s="207" t="s">
        <v>122</v>
      </c>
      <c r="H10" s="102" t="s">
        <v>162</v>
      </c>
      <c r="I10" s="107" t="s">
        <v>132</v>
      </c>
      <c r="J10" s="108" t="s">
        <v>133</v>
      </c>
      <c r="K10" s="109"/>
      <c r="L10" s="91"/>
    </row>
    <row r="11" spans="1:12" ht="126">
      <c r="A11" s="98">
        <v>12</v>
      </c>
      <c r="B11" s="99" t="s">
        <v>71</v>
      </c>
      <c r="C11" s="99" t="s">
        <v>47</v>
      </c>
      <c r="D11" s="105"/>
      <c r="E11" s="106" t="s">
        <v>134</v>
      </c>
      <c r="F11" s="107" t="s">
        <v>127</v>
      </c>
      <c r="G11" s="207"/>
      <c r="H11" s="102" t="s">
        <v>162</v>
      </c>
      <c r="I11" s="107" t="s">
        <v>135</v>
      </c>
      <c r="J11" s="110" t="s">
        <v>136</v>
      </c>
      <c r="K11" s="109"/>
      <c r="L11" s="111"/>
    </row>
    <row r="12" spans="1:12" ht="94.5">
      <c r="A12" s="92">
        <v>12</v>
      </c>
      <c r="B12" s="105" t="s">
        <v>73</v>
      </c>
      <c r="C12" s="105"/>
      <c r="D12" s="105"/>
      <c r="E12" s="112" t="s">
        <v>137</v>
      </c>
      <c r="F12" s="113"/>
      <c r="G12" s="92"/>
      <c r="H12" s="114"/>
      <c r="I12" s="113"/>
      <c r="J12" s="115"/>
      <c r="K12" s="96"/>
      <c r="L12" s="111"/>
    </row>
    <row r="13" spans="1:12" ht="204.75">
      <c r="A13" s="98">
        <v>12</v>
      </c>
      <c r="B13" s="99" t="s">
        <v>73</v>
      </c>
      <c r="C13" s="99" t="s">
        <v>72</v>
      </c>
      <c r="D13" s="93"/>
      <c r="E13" s="100" t="s">
        <v>138</v>
      </c>
      <c r="F13" s="107" t="s">
        <v>139</v>
      </c>
      <c r="G13" s="98" t="s">
        <v>122</v>
      </c>
      <c r="H13" s="102" t="s">
        <v>162</v>
      </c>
      <c r="I13" s="107" t="s">
        <v>140</v>
      </c>
      <c r="J13" s="100" t="s">
        <v>141</v>
      </c>
      <c r="K13" s="104"/>
      <c r="L13" s="91"/>
    </row>
    <row r="14" spans="1:12" ht="110.25">
      <c r="A14" s="98">
        <v>12</v>
      </c>
      <c r="B14" s="99" t="s">
        <v>73</v>
      </c>
      <c r="C14" s="99" t="s">
        <v>52</v>
      </c>
      <c r="D14" s="24">
        <v>1</v>
      </c>
      <c r="E14" s="100" t="s">
        <v>142</v>
      </c>
      <c r="F14" s="107" t="s">
        <v>143</v>
      </c>
      <c r="G14" s="98" t="s">
        <v>122</v>
      </c>
      <c r="H14" s="102" t="s">
        <v>162</v>
      </c>
      <c r="I14" s="107" t="s">
        <v>144</v>
      </c>
      <c r="J14" s="116" t="s">
        <v>145</v>
      </c>
      <c r="K14" s="104"/>
      <c r="L14" s="91"/>
    </row>
    <row r="15" spans="1:12" ht="63">
      <c r="A15" s="98">
        <v>12</v>
      </c>
      <c r="B15" s="99" t="s">
        <v>73</v>
      </c>
      <c r="C15" s="99" t="s">
        <v>72</v>
      </c>
      <c r="D15" s="99" t="s">
        <v>73</v>
      </c>
      <c r="E15" s="106" t="s">
        <v>146</v>
      </c>
      <c r="F15" s="107" t="s">
        <v>147</v>
      </c>
      <c r="G15" s="98" t="s">
        <v>122</v>
      </c>
      <c r="H15" s="102" t="s">
        <v>162</v>
      </c>
      <c r="I15" s="107" t="s">
        <v>148</v>
      </c>
      <c r="J15" s="110" t="s">
        <v>149</v>
      </c>
      <c r="K15" s="117" t="s">
        <v>125</v>
      </c>
      <c r="L15" s="91"/>
    </row>
    <row r="16" spans="1:12" ht="78.75">
      <c r="A16" s="98">
        <v>12</v>
      </c>
      <c r="B16" s="99" t="s">
        <v>73</v>
      </c>
      <c r="C16" s="99" t="s">
        <v>72</v>
      </c>
      <c r="D16" s="99" t="s">
        <v>150</v>
      </c>
      <c r="E16" s="106" t="s">
        <v>151</v>
      </c>
      <c r="F16" s="107" t="s">
        <v>62</v>
      </c>
      <c r="G16" s="98" t="s">
        <v>122</v>
      </c>
      <c r="H16" s="102" t="s">
        <v>123</v>
      </c>
      <c r="I16" s="107" t="s">
        <v>152</v>
      </c>
      <c r="J16" s="110"/>
      <c r="K16" s="109"/>
      <c r="L16" s="91"/>
    </row>
    <row r="17" spans="1:12" ht="126">
      <c r="A17" s="98">
        <v>12</v>
      </c>
      <c r="B17" s="99" t="s">
        <v>73</v>
      </c>
      <c r="C17" s="99" t="s">
        <v>74</v>
      </c>
      <c r="D17" s="105"/>
      <c r="E17" s="106" t="s">
        <v>153</v>
      </c>
      <c r="F17" s="107" t="s">
        <v>154</v>
      </c>
      <c r="G17" s="98" t="s">
        <v>122</v>
      </c>
      <c r="H17" s="102" t="s">
        <v>123</v>
      </c>
      <c r="I17" s="118" t="s">
        <v>155</v>
      </c>
      <c r="J17" s="108" t="s">
        <v>156</v>
      </c>
      <c r="K17" s="109"/>
      <c r="L17" s="91"/>
    </row>
    <row r="18" spans="1:12" ht="189">
      <c r="A18" s="98">
        <v>12</v>
      </c>
      <c r="B18" s="99" t="s">
        <v>73</v>
      </c>
      <c r="C18" s="99" t="s">
        <v>45</v>
      </c>
      <c r="D18" s="99" t="s">
        <v>71</v>
      </c>
      <c r="E18" s="106" t="s">
        <v>157</v>
      </c>
      <c r="F18" s="107" t="s">
        <v>143</v>
      </c>
      <c r="G18" s="98" t="s">
        <v>122</v>
      </c>
      <c r="H18" s="102" t="s">
        <v>162</v>
      </c>
      <c r="I18" s="118" t="s">
        <v>158</v>
      </c>
      <c r="J18" s="108" t="s">
        <v>159</v>
      </c>
      <c r="K18" s="109"/>
      <c r="L18" s="91"/>
    </row>
    <row r="19" spans="1:12" ht="110.25">
      <c r="A19" s="98">
        <v>12</v>
      </c>
      <c r="B19" s="99" t="s">
        <v>73</v>
      </c>
      <c r="C19" s="99" t="s">
        <v>45</v>
      </c>
      <c r="D19" s="99" t="s">
        <v>73</v>
      </c>
      <c r="E19" s="106" t="s">
        <v>160</v>
      </c>
      <c r="F19" s="107" t="s">
        <v>143</v>
      </c>
      <c r="G19" s="98" t="s">
        <v>122</v>
      </c>
      <c r="H19" s="102" t="s">
        <v>162</v>
      </c>
      <c r="I19" s="107" t="s">
        <v>161</v>
      </c>
      <c r="J19" s="108" t="s">
        <v>164</v>
      </c>
      <c r="K19" s="117"/>
      <c r="L19" s="91"/>
    </row>
    <row r="20" spans="1:12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ht="18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18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18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8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8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8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8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8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</sheetData>
  <sheetProtection/>
  <mergeCells count="11">
    <mergeCell ref="A3:J3"/>
    <mergeCell ref="A5:D5"/>
    <mergeCell ref="E5:E6"/>
    <mergeCell ref="F5:F6"/>
    <mergeCell ref="G5:G6"/>
    <mergeCell ref="H5:H6"/>
    <mergeCell ref="I5:I6"/>
    <mergeCell ref="J5:J6"/>
    <mergeCell ref="G8:G9"/>
    <mergeCell ref="G10:G11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B3" sqref="B3:K3"/>
    </sheetView>
  </sheetViews>
  <sheetFormatPr defaultColWidth="5.140625" defaultRowHeight="15"/>
  <cols>
    <col min="1" max="1" width="6.57421875" style="0" customWidth="1"/>
    <col min="2" max="2" width="9.421875" style="0" customWidth="1"/>
    <col min="3" max="3" width="5.421875" style="0" customWidth="1"/>
    <col min="4" max="4" width="22.28125" style="0" customWidth="1"/>
    <col min="5" max="5" width="38.8515625" style="0" customWidth="1"/>
    <col min="6" max="6" width="14.00390625" style="0" customWidth="1"/>
    <col min="7" max="8" width="10.7109375" style="0" customWidth="1"/>
    <col min="9" max="9" width="13.00390625" style="0" customWidth="1"/>
    <col min="10" max="10" width="12.57421875" style="0" customWidth="1"/>
    <col min="11" max="11" width="14.140625" style="0" customWidth="1"/>
    <col min="12" max="255" width="9.140625" style="0" customWidth="1"/>
  </cols>
  <sheetData>
    <row r="1" spans="1:11" s="2" customFormat="1" ht="18.75">
      <c r="A1" s="157" t="s">
        <v>24</v>
      </c>
      <c r="B1" s="157"/>
      <c r="C1" s="157"/>
      <c r="D1" s="157"/>
      <c r="E1" s="9"/>
      <c r="F1" s="9"/>
      <c r="G1" s="9"/>
      <c r="H1" s="9"/>
      <c r="I1" s="9"/>
      <c r="J1" s="9"/>
      <c r="K1" s="10"/>
    </row>
    <row r="2" spans="1:11" s="2" customFormat="1" ht="18.75">
      <c r="A2" s="212" t="s">
        <v>25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7" s="2" customFormat="1" ht="18.75">
      <c r="A3" s="64"/>
      <c r="B3" s="156" t="s">
        <v>185</v>
      </c>
      <c r="C3" s="156"/>
      <c r="D3" s="156"/>
      <c r="E3" s="156"/>
      <c r="F3" s="156"/>
      <c r="G3" s="156"/>
      <c r="H3" s="156"/>
      <c r="I3" s="156"/>
      <c r="J3" s="156"/>
      <c r="K3" s="156"/>
      <c r="L3" s="33"/>
      <c r="M3" s="33"/>
      <c r="N3" s="33"/>
      <c r="O3" s="33"/>
      <c r="P3" s="33"/>
      <c r="Q3" s="33"/>
    </row>
    <row r="4" spans="1:11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ht="75" customHeight="1">
      <c r="A5" s="162" t="s">
        <v>0</v>
      </c>
      <c r="B5" s="162"/>
      <c r="C5" s="162" t="s">
        <v>1</v>
      </c>
      <c r="D5" s="162" t="s">
        <v>2</v>
      </c>
      <c r="E5" s="162" t="s">
        <v>3</v>
      </c>
      <c r="F5" s="162" t="s">
        <v>4</v>
      </c>
      <c r="G5" s="162" t="s">
        <v>26</v>
      </c>
      <c r="H5" s="162" t="s">
        <v>27</v>
      </c>
      <c r="I5" s="162" t="s">
        <v>28</v>
      </c>
      <c r="J5" s="162" t="s">
        <v>29</v>
      </c>
      <c r="K5" s="162" t="s">
        <v>30</v>
      </c>
    </row>
    <row r="6" spans="1:11" ht="15.75">
      <c r="A6" s="24" t="s">
        <v>5</v>
      </c>
      <c r="B6" s="24" t="s">
        <v>6</v>
      </c>
      <c r="C6" s="214"/>
      <c r="D6" s="206" t="s">
        <v>7</v>
      </c>
      <c r="E6" s="206" t="s">
        <v>8</v>
      </c>
      <c r="F6" s="206"/>
      <c r="G6" s="206"/>
      <c r="H6" s="206"/>
      <c r="I6" s="206"/>
      <c r="J6" s="206"/>
      <c r="K6" s="206"/>
    </row>
    <row r="7" spans="1:12" ht="26.25" customHeight="1">
      <c r="A7" s="20"/>
      <c r="B7" s="20"/>
      <c r="C7" s="20"/>
      <c r="D7" s="22"/>
      <c r="E7" s="14"/>
      <c r="F7" s="11"/>
      <c r="G7" s="13"/>
      <c r="H7" s="13"/>
      <c r="I7" s="13"/>
      <c r="J7" s="12"/>
      <c r="K7" s="12"/>
      <c r="L7" s="6"/>
    </row>
    <row r="8" spans="1:11" ht="20.25" customHeight="1">
      <c r="A8" s="20"/>
      <c r="B8" s="21"/>
      <c r="C8" s="21"/>
      <c r="D8" s="22"/>
      <c r="E8" s="14"/>
      <c r="F8" s="21"/>
      <c r="G8" s="15"/>
      <c r="H8" s="15"/>
      <c r="I8" s="15"/>
      <c r="J8" s="19"/>
      <c r="K8" s="12"/>
    </row>
    <row r="9" spans="5:8" ht="15">
      <c r="E9" s="7"/>
      <c r="F9" s="7"/>
      <c r="G9" s="8"/>
      <c r="H9" s="8"/>
    </row>
    <row r="10" spans="2:8" ht="15.75">
      <c r="B10" s="25" t="s">
        <v>43</v>
      </c>
      <c r="E10" s="7"/>
      <c r="F10" s="7"/>
      <c r="G10" s="8"/>
      <c r="H10" s="8"/>
    </row>
    <row r="11" spans="2:7" ht="15.75">
      <c r="B11" s="26"/>
      <c r="E11" s="7"/>
      <c r="F11" s="7"/>
      <c r="G11" s="8"/>
    </row>
    <row r="14" spans="2:4" ht="15">
      <c r="B14" s="2"/>
      <c r="C14" s="2"/>
      <c r="D14" s="2"/>
    </row>
  </sheetData>
  <sheetProtection/>
  <mergeCells count="13"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view="pageBreakPreview" zoomScale="60" zoomScalePageLayoutView="0" workbookViewId="0" topLeftCell="A13">
      <selection activeCell="T13" sqref="T13"/>
    </sheetView>
  </sheetViews>
  <sheetFormatPr defaultColWidth="20.140625" defaultRowHeight="15"/>
  <cols>
    <col min="1" max="2" width="5.00390625" style="0" customWidth="1"/>
    <col min="3" max="3" width="5.7109375" style="0" customWidth="1"/>
    <col min="4" max="4" width="39.28125" style="0" customWidth="1"/>
    <col min="5" max="5" width="12.00390625" style="0" customWidth="1"/>
    <col min="6" max="6" width="11.421875" style="0" customWidth="1"/>
    <col min="7" max="7" width="11.28125" style="0" customWidth="1"/>
    <col min="8" max="8" width="9.57421875" style="0" customWidth="1"/>
    <col min="9" max="9" width="11.28125" style="0" customWidth="1"/>
    <col min="10" max="10" width="12.140625" style="0" customWidth="1"/>
    <col min="11" max="11" width="15.7109375" style="0" customWidth="1"/>
    <col min="12" max="253" width="9.140625" style="0" customWidth="1"/>
    <col min="254" max="254" width="5.00390625" style="0" customWidth="1"/>
    <col min="255" max="255" width="5.421875" style="0" customWidth="1"/>
  </cols>
  <sheetData>
    <row r="2" spans="1:13" ht="24" customHeight="1">
      <c r="A2" s="119"/>
      <c r="B2" s="119"/>
      <c r="C2" s="119"/>
      <c r="D2" s="119" t="s">
        <v>75</v>
      </c>
      <c r="E2" s="119"/>
      <c r="F2" s="119"/>
      <c r="G2" s="119"/>
      <c r="H2" s="119"/>
      <c r="I2" s="119"/>
      <c r="J2" s="119"/>
      <c r="K2" s="119"/>
      <c r="L2" s="119"/>
      <c r="M2" s="132"/>
    </row>
    <row r="3" spans="1:13" ht="19.5" customHeight="1">
      <c r="A3" s="162" t="s">
        <v>0</v>
      </c>
      <c r="B3" s="223"/>
      <c r="C3" s="162" t="s">
        <v>76</v>
      </c>
      <c r="D3" s="162" t="s">
        <v>77</v>
      </c>
      <c r="E3" s="162" t="s">
        <v>78</v>
      </c>
      <c r="F3" s="162" t="s">
        <v>79</v>
      </c>
      <c r="G3" s="162"/>
      <c r="H3" s="162"/>
      <c r="I3" s="153" t="s">
        <v>80</v>
      </c>
      <c r="J3" s="153" t="s">
        <v>165</v>
      </c>
      <c r="K3" s="153" t="s">
        <v>81</v>
      </c>
      <c r="L3" s="123"/>
      <c r="M3" s="132"/>
    </row>
    <row r="4" spans="1:13" ht="15" customHeight="1">
      <c r="A4" s="223"/>
      <c r="B4" s="223"/>
      <c r="C4" s="162"/>
      <c r="D4" s="162"/>
      <c r="E4" s="162"/>
      <c r="F4" s="162" t="s">
        <v>82</v>
      </c>
      <c r="G4" s="162" t="s">
        <v>83</v>
      </c>
      <c r="H4" s="162" t="s">
        <v>84</v>
      </c>
      <c r="I4" s="221"/>
      <c r="J4" s="221"/>
      <c r="K4" s="154"/>
      <c r="L4" s="123"/>
      <c r="M4" s="132"/>
    </row>
    <row r="5" spans="1:13" ht="58.5" customHeight="1">
      <c r="A5" s="124" t="s">
        <v>5</v>
      </c>
      <c r="B5" s="124" t="s">
        <v>6</v>
      </c>
      <c r="C5" s="162"/>
      <c r="D5" s="223"/>
      <c r="E5" s="223"/>
      <c r="F5" s="162"/>
      <c r="G5" s="162"/>
      <c r="H5" s="162"/>
      <c r="I5" s="222"/>
      <c r="J5" s="222"/>
      <c r="K5" s="155"/>
      <c r="L5" s="123"/>
      <c r="M5" s="132"/>
    </row>
    <row r="6" spans="1:13" ht="15" customHeight="1">
      <c r="A6" s="124" t="s">
        <v>71</v>
      </c>
      <c r="B6" s="124" t="s">
        <v>73</v>
      </c>
      <c r="C6" s="24">
        <v>3</v>
      </c>
      <c r="D6" s="134">
        <v>4</v>
      </c>
      <c r="E6" s="13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76">
        <v>11</v>
      </c>
      <c r="L6" s="123"/>
      <c r="M6" s="132"/>
    </row>
    <row r="7" spans="1:13" ht="93.75" customHeight="1">
      <c r="A7" s="121" t="s">
        <v>48</v>
      </c>
      <c r="B7" s="124"/>
      <c r="C7" s="24"/>
      <c r="D7" s="215" t="s">
        <v>166</v>
      </c>
      <c r="E7" s="216"/>
      <c r="F7" s="216"/>
      <c r="G7" s="216"/>
      <c r="H7" s="216"/>
      <c r="I7" s="216"/>
      <c r="J7" s="216"/>
      <c r="K7" s="216"/>
      <c r="L7" s="123"/>
      <c r="M7" s="132"/>
    </row>
    <row r="8" spans="1:13" ht="48.75" customHeight="1">
      <c r="A8" s="120" t="s">
        <v>48</v>
      </c>
      <c r="B8" s="121" t="s">
        <v>71</v>
      </c>
      <c r="C8" s="122"/>
      <c r="D8" s="216" t="s">
        <v>119</v>
      </c>
      <c r="E8" s="216"/>
      <c r="F8" s="217"/>
      <c r="G8" s="216"/>
      <c r="H8" s="216"/>
      <c r="I8" s="216"/>
      <c r="J8" s="216"/>
      <c r="K8" s="216"/>
      <c r="L8" s="130"/>
      <c r="M8" s="132"/>
    </row>
    <row r="9" spans="1:13" ht="47.25">
      <c r="A9" s="120" t="s">
        <v>48</v>
      </c>
      <c r="B9" s="124"/>
      <c r="C9" s="125">
        <v>1</v>
      </c>
      <c r="D9" s="126" t="s">
        <v>167</v>
      </c>
      <c r="E9" s="135" t="s">
        <v>168</v>
      </c>
      <c r="F9" s="136">
        <v>14</v>
      </c>
      <c r="G9" s="137">
        <v>14</v>
      </c>
      <c r="H9" s="138">
        <v>14</v>
      </c>
      <c r="I9" s="128">
        <v>1</v>
      </c>
      <c r="J9" s="129">
        <v>100</v>
      </c>
      <c r="K9" s="127"/>
      <c r="L9" s="123"/>
      <c r="M9" s="132"/>
    </row>
    <row r="10" spans="1:13" ht="149.25" customHeight="1">
      <c r="A10" s="120" t="s">
        <v>48</v>
      </c>
      <c r="B10" s="124"/>
      <c r="C10" s="125">
        <v>2</v>
      </c>
      <c r="D10" s="126" t="s">
        <v>169</v>
      </c>
      <c r="E10" s="77" t="s">
        <v>170</v>
      </c>
      <c r="F10" s="24">
        <v>10</v>
      </c>
      <c r="G10" s="139">
        <v>10</v>
      </c>
      <c r="H10" s="125">
        <v>15</v>
      </c>
      <c r="I10" s="128">
        <v>1.5</v>
      </c>
      <c r="J10" s="129">
        <v>150</v>
      </c>
      <c r="K10" s="127"/>
      <c r="L10" s="123"/>
      <c r="M10" s="132"/>
    </row>
    <row r="11" spans="1:13" ht="69.75" customHeight="1">
      <c r="A11" s="120" t="s">
        <v>48</v>
      </c>
      <c r="B11" s="121" t="s">
        <v>73</v>
      </c>
      <c r="C11" s="122"/>
      <c r="D11" s="218" t="s">
        <v>171</v>
      </c>
      <c r="E11" s="219"/>
      <c r="F11" s="219"/>
      <c r="G11" s="219"/>
      <c r="H11" s="219"/>
      <c r="I11" s="219"/>
      <c r="J11" s="219"/>
      <c r="K11" s="220"/>
      <c r="L11" s="123"/>
      <c r="M11" s="132"/>
    </row>
    <row r="12" spans="1:13" ht="31.5">
      <c r="A12" s="120" t="s">
        <v>48</v>
      </c>
      <c r="B12" s="124"/>
      <c r="C12" s="125">
        <v>1</v>
      </c>
      <c r="D12" s="126" t="s">
        <v>172</v>
      </c>
      <c r="E12" s="127" t="s">
        <v>173</v>
      </c>
      <c r="F12" s="127">
        <v>25</v>
      </c>
      <c r="G12" s="127">
        <v>25</v>
      </c>
      <c r="H12" s="127">
        <v>25</v>
      </c>
      <c r="I12" s="128">
        <v>1</v>
      </c>
      <c r="J12" s="129">
        <v>100</v>
      </c>
      <c r="K12" s="129"/>
      <c r="L12" s="130"/>
      <c r="M12" s="132"/>
    </row>
    <row r="13" spans="1:13" ht="78.75" customHeight="1">
      <c r="A13" s="120" t="s">
        <v>48</v>
      </c>
      <c r="B13" s="124"/>
      <c r="C13" s="125">
        <v>2</v>
      </c>
      <c r="D13" s="126" t="s">
        <v>174</v>
      </c>
      <c r="E13" s="127" t="s">
        <v>173</v>
      </c>
      <c r="F13" s="127">
        <v>4</v>
      </c>
      <c r="G13" s="127">
        <v>9</v>
      </c>
      <c r="H13" s="127">
        <v>7</v>
      </c>
      <c r="I13" s="128">
        <v>0.7</v>
      </c>
      <c r="J13" s="129">
        <v>180</v>
      </c>
      <c r="K13" s="129" t="s">
        <v>195</v>
      </c>
      <c r="L13" s="130"/>
      <c r="M13" s="132"/>
    </row>
    <row r="14" spans="1:13" ht="144" customHeight="1">
      <c r="A14" s="120" t="s">
        <v>48</v>
      </c>
      <c r="B14" s="124"/>
      <c r="C14" s="125">
        <v>3</v>
      </c>
      <c r="D14" s="126" t="s">
        <v>175</v>
      </c>
      <c r="E14" s="127" t="s">
        <v>176</v>
      </c>
      <c r="F14" s="127">
        <v>5</v>
      </c>
      <c r="G14" s="127">
        <v>5</v>
      </c>
      <c r="H14" s="127">
        <v>7</v>
      </c>
      <c r="I14" s="128">
        <v>1.4</v>
      </c>
      <c r="J14" s="129">
        <v>140</v>
      </c>
      <c r="K14" s="129" t="s">
        <v>196</v>
      </c>
      <c r="L14" s="130"/>
      <c r="M14" s="132"/>
    </row>
    <row r="15" spans="1:13" ht="131.25" customHeight="1">
      <c r="A15" s="120" t="s">
        <v>48</v>
      </c>
      <c r="B15" s="124"/>
      <c r="C15" s="125">
        <v>4</v>
      </c>
      <c r="D15" s="126" t="s">
        <v>177</v>
      </c>
      <c r="E15" s="127" t="s">
        <v>176</v>
      </c>
      <c r="F15" s="127">
        <v>30</v>
      </c>
      <c r="G15" s="127">
        <v>45</v>
      </c>
      <c r="H15" s="127">
        <v>40</v>
      </c>
      <c r="I15" s="128">
        <v>0.8</v>
      </c>
      <c r="J15" s="129">
        <v>130</v>
      </c>
      <c r="K15" s="129" t="s">
        <v>197</v>
      </c>
      <c r="L15" s="130"/>
      <c r="M15" s="132"/>
    </row>
    <row r="16" spans="1:13" ht="98.25" customHeight="1">
      <c r="A16" s="120" t="s">
        <v>48</v>
      </c>
      <c r="B16" s="124"/>
      <c r="C16" s="125">
        <v>5</v>
      </c>
      <c r="D16" s="126" t="s">
        <v>178</v>
      </c>
      <c r="E16" s="127" t="s">
        <v>173</v>
      </c>
      <c r="F16" s="127">
        <v>7</v>
      </c>
      <c r="G16" s="127">
        <v>15</v>
      </c>
      <c r="H16" s="127">
        <v>18</v>
      </c>
      <c r="I16" s="128">
        <v>1.2</v>
      </c>
      <c r="J16" s="129">
        <v>250</v>
      </c>
      <c r="K16" s="129" t="s">
        <v>198</v>
      </c>
      <c r="L16" s="130"/>
      <c r="M16" s="132"/>
    </row>
    <row r="17" spans="1:13" ht="15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32"/>
    </row>
    <row r="18" ht="15" customHeight="1"/>
  </sheetData>
  <sheetProtection/>
  <mergeCells count="14">
    <mergeCell ref="D3:D5"/>
    <mergeCell ref="E3:E5"/>
    <mergeCell ref="A3:B4"/>
    <mergeCell ref="C3:C5"/>
    <mergeCell ref="D7:K7"/>
    <mergeCell ref="D8:K8"/>
    <mergeCell ref="D11:K11"/>
    <mergeCell ref="J3:J5"/>
    <mergeCell ref="K3:K5"/>
    <mergeCell ref="G4:G5"/>
    <mergeCell ref="H4:H5"/>
    <mergeCell ref="F3:H3"/>
    <mergeCell ref="I3:I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8.421875" style="0" customWidth="1"/>
    <col min="2" max="2" width="39.421875" style="0" customWidth="1"/>
    <col min="3" max="3" width="17.57421875" style="0" customWidth="1"/>
    <col min="4" max="4" width="18.140625" style="0" customWidth="1"/>
    <col min="5" max="5" width="28.140625" style="0" customWidth="1"/>
  </cols>
  <sheetData>
    <row r="3" spans="1:5" ht="15">
      <c r="A3" s="224" t="s">
        <v>85</v>
      </c>
      <c r="B3" s="224"/>
      <c r="C3" s="224"/>
      <c r="D3" s="224"/>
      <c r="E3" s="224"/>
    </row>
    <row r="4" spans="1:5" ht="15">
      <c r="A4" s="1"/>
      <c r="B4" s="3"/>
      <c r="C4" s="3"/>
      <c r="D4" s="3"/>
      <c r="E4" s="3"/>
    </row>
    <row r="5" spans="1:6" ht="31.5">
      <c r="A5" s="131" t="s">
        <v>76</v>
      </c>
      <c r="B5" s="131" t="s">
        <v>86</v>
      </c>
      <c r="C5" s="131" t="s">
        <v>87</v>
      </c>
      <c r="D5" s="131" t="s">
        <v>88</v>
      </c>
      <c r="E5" s="131" t="s">
        <v>89</v>
      </c>
      <c r="F5" s="132"/>
    </row>
    <row r="6" spans="1:6" ht="267.75">
      <c r="A6" s="98">
        <v>1</v>
      </c>
      <c r="B6" s="98" t="s">
        <v>183</v>
      </c>
      <c r="C6" s="133" t="s">
        <v>181</v>
      </c>
      <c r="D6" s="98" t="s">
        <v>182</v>
      </c>
      <c r="E6" s="98" t="s">
        <v>184</v>
      </c>
      <c r="F6" s="132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PageLayoutView="0" workbookViewId="0" topLeftCell="A1">
      <selection activeCell="E7" sqref="E7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30.7109375" style="0" customWidth="1"/>
    <col min="4" max="4" width="16.140625" style="0" customWidth="1"/>
    <col min="5" max="5" width="18.8515625" style="0" customWidth="1"/>
    <col min="6" max="6" width="16.28125" style="0" customWidth="1"/>
    <col min="7" max="7" width="17.00390625" style="0" customWidth="1"/>
    <col min="8" max="8" width="13.421875" style="0" customWidth="1"/>
    <col min="9" max="9" width="12.421875" style="0" customWidth="1"/>
    <col min="10" max="10" width="17.00390625" style="0" customWidth="1"/>
    <col min="11" max="253" width="9.140625" style="0" customWidth="1"/>
    <col min="254" max="254" width="5.00390625" style="0" customWidth="1"/>
    <col min="255" max="255" width="5.421875" style="0" customWidth="1"/>
  </cols>
  <sheetData>
    <row r="2" spans="1:10" ht="15">
      <c r="A2" s="225" t="s">
        <v>90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56.25">
      <c r="A4" s="226" t="s">
        <v>0</v>
      </c>
      <c r="B4" s="226"/>
      <c r="C4" s="227" t="s">
        <v>20</v>
      </c>
      <c r="D4" s="228" t="s">
        <v>91</v>
      </c>
      <c r="E4" s="230" t="s">
        <v>92</v>
      </c>
      <c r="F4" s="68" t="s">
        <v>93</v>
      </c>
      <c r="G4" s="68" t="s">
        <v>94</v>
      </c>
      <c r="H4" s="68" t="s">
        <v>95</v>
      </c>
      <c r="I4" s="68" t="s">
        <v>96</v>
      </c>
      <c r="J4" s="68" t="s">
        <v>97</v>
      </c>
    </row>
    <row r="5" spans="1:10" ht="15">
      <c r="A5" s="66" t="s">
        <v>5</v>
      </c>
      <c r="B5" s="66" t="s">
        <v>6</v>
      </c>
      <c r="C5" s="227"/>
      <c r="D5" s="229"/>
      <c r="E5" s="230"/>
      <c r="F5" s="69" t="s">
        <v>98</v>
      </c>
      <c r="G5" s="69" t="s">
        <v>99</v>
      </c>
      <c r="H5" s="69" t="s">
        <v>100</v>
      </c>
      <c r="I5" s="69" t="s">
        <v>101</v>
      </c>
      <c r="J5" s="69" t="s">
        <v>102</v>
      </c>
    </row>
    <row r="6" spans="1:10" ht="15">
      <c r="A6" s="66" t="s">
        <v>71</v>
      </c>
      <c r="B6" s="66" t="s">
        <v>73</v>
      </c>
      <c r="C6" s="70">
        <v>3</v>
      </c>
      <c r="D6" s="69">
        <v>4</v>
      </c>
      <c r="E6" s="68">
        <v>5</v>
      </c>
      <c r="F6" s="69" t="s">
        <v>103</v>
      </c>
      <c r="G6" s="69">
        <v>7</v>
      </c>
      <c r="H6" s="69">
        <v>8</v>
      </c>
      <c r="I6" s="69">
        <v>9</v>
      </c>
      <c r="J6" s="69" t="s">
        <v>104</v>
      </c>
    </row>
    <row r="7" spans="1:10" ht="96.75" customHeight="1">
      <c r="A7" s="71" t="s">
        <v>48</v>
      </c>
      <c r="B7" s="71"/>
      <c r="C7" s="142" t="s">
        <v>49</v>
      </c>
      <c r="D7" s="145"/>
      <c r="E7" s="34" t="s">
        <v>50</v>
      </c>
      <c r="F7" s="141">
        <v>1.032</v>
      </c>
      <c r="G7" s="141">
        <v>0.929</v>
      </c>
      <c r="H7" s="141">
        <v>1</v>
      </c>
      <c r="I7" s="141">
        <v>0.9</v>
      </c>
      <c r="J7" s="141">
        <f>H7/I7</f>
        <v>1.1111111111111112</v>
      </c>
    </row>
    <row r="8" spans="1:10" ht="76.5">
      <c r="A8" s="71" t="s">
        <v>48</v>
      </c>
      <c r="B8" s="71" t="s">
        <v>71</v>
      </c>
      <c r="C8" s="34" t="s">
        <v>51</v>
      </c>
      <c r="D8" s="145"/>
      <c r="E8" s="34" t="s">
        <v>50</v>
      </c>
      <c r="F8" s="141">
        <f>G8*J8</f>
        <v>1.2195121951219512</v>
      </c>
      <c r="G8" s="141">
        <v>1</v>
      </c>
      <c r="H8" s="141">
        <v>1</v>
      </c>
      <c r="I8" s="141">
        <v>0.82</v>
      </c>
      <c r="J8" s="141">
        <f>H8/I8</f>
        <v>1.2195121951219512</v>
      </c>
    </row>
    <row r="9" spans="1:10" ht="76.5">
      <c r="A9" s="71" t="s">
        <v>48</v>
      </c>
      <c r="B9" s="71" t="s">
        <v>73</v>
      </c>
      <c r="C9" s="143" t="s">
        <v>56</v>
      </c>
      <c r="D9" s="145"/>
      <c r="E9" s="34" t="s">
        <v>50</v>
      </c>
      <c r="F9" s="141">
        <v>0.957</v>
      </c>
      <c r="G9" s="141">
        <v>0.9</v>
      </c>
      <c r="H9" s="141">
        <v>1</v>
      </c>
      <c r="I9" s="141">
        <v>0.94</v>
      </c>
      <c r="J9" s="141">
        <f>H9/I9</f>
        <v>1.0638297872340425</v>
      </c>
    </row>
    <row r="10" spans="1:10" ht="15">
      <c r="A10" s="67"/>
      <c r="B10" s="67"/>
      <c r="C10" s="140"/>
      <c r="D10" s="146"/>
      <c r="E10" s="67"/>
      <c r="F10" s="67"/>
      <c r="G10" s="67"/>
      <c r="H10" s="67"/>
      <c r="I10" s="67"/>
      <c r="J10" s="67"/>
    </row>
    <row r="11" spans="1:10" ht="15">
      <c r="A11" s="72"/>
      <c r="B11" s="73" t="s">
        <v>105</v>
      </c>
      <c r="C11" s="72"/>
      <c r="D11" s="72"/>
      <c r="E11" s="72"/>
      <c r="F11" s="72"/>
      <c r="G11" s="72"/>
      <c r="H11" s="72"/>
      <c r="I11" s="72"/>
      <c r="J11" s="72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2004-12-31T21:41:54Z</cp:lastPrinted>
  <dcterms:created xsi:type="dcterms:W3CDTF">2006-09-16T00:00:00Z</dcterms:created>
  <dcterms:modified xsi:type="dcterms:W3CDTF">2017-03-06T12:30:43Z</dcterms:modified>
  <cp:category/>
  <cp:version/>
  <cp:contentType/>
  <cp:contentStatus/>
</cp:coreProperties>
</file>