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120" windowHeight="7890" activeTab="2"/>
  </bookViews>
  <sheets>
    <sheet name="ф 1" sheetId="1" r:id="rId1"/>
    <sheet name="ф 2" sheetId="2" r:id="rId2"/>
    <sheet name="3.1" sheetId="3" r:id="rId3"/>
    <sheet name="ф 4" sheetId="4" r:id="rId4"/>
    <sheet name="ф 5" sheetId="5" r:id="rId5"/>
    <sheet name="ф 6" sheetId="6" r:id="rId6"/>
    <sheet name="ф7" sheetId="7" r:id="rId7"/>
  </sheets>
  <externalReferences>
    <externalReference r:id="rId10"/>
  </externalReferences>
  <definedNames/>
  <calcPr fullCalcOnLoad="1"/>
</workbook>
</file>

<file path=xl/sharedStrings.xml><?xml version="1.0" encoding="utf-8"?>
<sst xmlns="http://schemas.openxmlformats.org/spreadsheetml/2006/main" count="1952" uniqueCount="696">
  <si>
    <t xml:space="preserve">Проведено 35 мероприятий по вопросам оказания методической и практической помощи организациям ИК  управления по делам архивов (Администрация г.Воткинска, Воткинская городская Дума, Управление  имущества и земельных ресурсов г.Воткинска, Управление финансов, МП «МИИЦ» и др.) </t>
  </si>
  <si>
    <t>Обеспечение доступа к архивным документам (копиям) и справочно-поисковым средствам к ним в читальном зале муниципального архива</t>
  </si>
  <si>
    <t xml:space="preserve">Предоставление доступа в читальном зале  управления по делам архивов   90 (в  год 18 ) пользователям к 600 архивным документам     </t>
  </si>
  <si>
    <t xml:space="preserve">Предоставлен доступ в читальном зале  управления по делам архивов  12 пользователям к 135 архивным документам  </t>
  </si>
  <si>
    <t>Предоставление государственной услуги по предоставлению государственным организациям Удмуртской Республики, иным организациям и гражданам оформленных в установленном порядке  архивных справок или копий архивных документов, относящихся к собственности Удмуртской Республики</t>
  </si>
  <si>
    <t>Прием и исполнение 1000 (в год 200) запросов в год граждан и организаций по архивным документам, отнесенным к  собственности УР, в установленные законодательством сроки, в том числе в режиме «Одного окна»</t>
  </si>
  <si>
    <t xml:space="preserve">Принято и исполнено 1095 запросов граждан и организаций по архивным документам, отнесенным к  собственности Удмуртской Республики, в установленные законодательством сроки, в том числе:  - 423 запросов ЭС "Деловая почта", 
-  МФЦ - 77,  
595  –личный прием и почта
</t>
  </si>
  <si>
    <t>Предоставление государственной услуги по оказанию методической помощи государственным и унитарным предприятиям Удмуртской Республики, включая казенные предприятия, и государственным  учреждениям Удмуртской Республики, расположенным на территории муниципального образования  «Город Воткинск», по обеспечению сохранности, упорядочению, комплектованию, учету и использованию архивных документов</t>
  </si>
  <si>
    <t>Оказание методической помощи органам государственной власти Удмуртской Республики, государственным и унитарным предприятиям Удмуртской Республики, включая казенные предприятия, и государственным  учреждениям Удмуртской Республики, расположенным на территории муниципального образования  «Город Воткинск», по обеспечению сохранности, упорядочению, комплектованию, учету и использованию архивных документов</t>
  </si>
  <si>
    <t>Оказана методическая помощь 1 организации –  МК ЛПУ  «Специализированный  Дом ребенка» города Воткинска  для детей с органическим поражением центральной  нервной системы с нарушением психики  (ликвидация)</t>
  </si>
  <si>
    <t xml:space="preserve">Предоставление государственной услуги  по предоставлению архивных документов, относящихся к собственности Удмуртской Республики временно хранящихся в управлении по делам архивов, пользователям в читальном зале управления по делам архивов Администрации МО «Город Воткинск»  </t>
  </si>
  <si>
    <t xml:space="preserve"> Предоставление доступа  пользователям в читальном зале управления по делам архивов  к архивным документам, отнесенным к собственности Удмуртской Республики</t>
  </si>
  <si>
    <t>Не предоставлялись (не было обращений)</t>
  </si>
  <si>
    <t>Реализация переданных отдельных государственных полномочий по хранению, комплек-тованию, учету и использованию архивных документов, относящихся к собственности Удмуртской Республики, временно хранящихся в управлении по делам архивов Администрации МО «Город Воткинск»</t>
  </si>
  <si>
    <t>Выполнение переданных отдельных государственных полномочий  УР надлежащим обра-зом в соответствии  с Законом Удмуртской Республики от 29 декабря 2005 года № 82-РЗ «О наделении органов местного самоуправления отдельными государственными полномочиями в области архивного дела»</t>
  </si>
  <si>
    <t>Обеспечение временного  хранения в управлении по делам архивов Администрации МО «Город Воткинск» архивных документов, относящихся к собственности Удмуртской Республики</t>
  </si>
  <si>
    <t>Обеспечить временное хранение более 20,786 тыс. дел, отнесенных к  собственности Удмуртской Республики</t>
  </si>
  <si>
    <t>На 01.01.2017г. архив обеспечивает временное хранение  20,903 тыс. дел отнесенных к собственности УР</t>
  </si>
  <si>
    <t>Организация приема в  управление по делам архивов Администрации МО «Город Воткинск»  архивных документов, отнесенных  к собственности Удмуртской Республики</t>
  </si>
  <si>
    <t>Планируется принять в 2016 г. - 86 дел, отнесенных к собственности Удмуртской Республики</t>
  </si>
  <si>
    <t>Принято в 2016г. -  222 дела, отнесенных к собственности Удмуртской Республики</t>
  </si>
  <si>
    <t>Государственный учет архивных документов, отнесенных к собственности Удмуртской Республики, временно хранящихся в управлении по делам архивов Администрации МО «Город Воткинск»</t>
  </si>
  <si>
    <t>Ведение государственного учета архивных документов,  отнесенных к собственности Удмуртской Республики, временно хранящихся в  управлении по делам архивов Администрации МО «Город Воткинск» по установленным формам учета и отчетности, обеспечение включения в общеотраслевой учетный программный  комплекс «Архивный фонд» 100 % архивных дел государственной собственности Удмуртской Республики</t>
  </si>
  <si>
    <t>Введено в базу данных «Архивный фонд» 100%</t>
  </si>
  <si>
    <t>Использование архивных документов, отнесенных к государственной собственности Удмуртской Республики временно хранящихся в  управлении по делам архивов Администрации МО «Город Воткинск»</t>
  </si>
  <si>
    <t xml:space="preserve"> Организация и проведение информационных мероприятий в форме подготовки выставок, теле- и радиопередач, статей и др. на основе архивных документов, отнесенных к  собственности Удмуртской Республики, временно хранящихся в управлении по делам архивов Администрации МО «Город Воткинск»</t>
  </si>
  <si>
    <t>3 информационных меропри-ятия на основе архивных документов, отнесенных к собственности УР (1 выставка  «Вставай, страна огромная...», 2 информации на сайте (статьи  «Рабочий поселок Воткинск»,об открытии выставки «Вставай, страна огромная....»)</t>
  </si>
  <si>
    <t>05</t>
  </si>
  <si>
    <t xml:space="preserve">Содержание на осуществление отдельных государственных полномочий в области архивного дела </t>
  </si>
  <si>
    <t>Администрации МО «Город Воткинск»</t>
  </si>
  <si>
    <t>Доля архивных документов, хранящихся в муниципальных архивах в нормативных условиях, обеспечивающих их постоянное (вечное) хранение, в общем  количестве документов управления по делам архивов Администрации МО «Город Воткинск"</t>
  </si>
  <si>
    <t>Оплата труда и страховых взносов  работникам управления по делам архивов</t>
  </si>
  <si>
    <t>Обеспечение сохранности, комплектования, учёта и использования документов   Архивного фонда УР, отнесённых к собственности  Удмуртской Республики  635,1 тыс. руб.</t>
  </si>
  <si>
    <t>635,1 тыс. руб</t>
  </si>
  <si>
    <t>Закупка товаров, работ, услуг в сфере информационно-коммуникационных технологий</t>
  </si>
  <si>
    <t xml:space="preserve">Обеспечение сохранности, комплектования, учёта и использования документов   Архивного фонда УР, отнесённых к собственности  Удмуртской Республики </t>
  </si>
  <si>
    <t xml:space="preserve">На 2016 год не запланировано </t>
  </si>
  <si>
    <t>Прочая закупка товаров, работ, услуг для  государственных   нужд</t>
  </si>
  <si>
    <t xml:space="preserve">Услуги охранно - пожарной сигнализации, коммунальные услуги, приобретение архивных коробок, картриджей   и др.           </t>
  </si>
  <si>
    <t>362,2 тыс. руб.</t>
  </si>
  <si>
    <t>Кассовые расходы составили 100% к плану</t>
  </si>
  <si>
    <t>Постановление Администрации города Воткинска</t>
  </si>
  <si>
    <t>21.01.2016 </t>
  </si>
  <si>
    <t> Приведение в соответствие заявленных в МП объемов бюджетного финансирования к объемам средств, утвержденных решением о бюджете МО «Город Воткинск» на 2016 год</t>
  </si>
  <si>
    <t> 32</t>
  </si>
  <si>
    <t>Постановление  Администрации города Воткинска</t>
  </si>
  <si>
    <t>27.01.2016г.</t>
  </si>
  <si>
    <t>68.1 </t>
  </si>
  <si>
    <t>О внесении изменений в МП «Повышение эффективности расходов бюджета муниципального образования "Город Воткинск" на 2015-20120 годы" в части уточнения показателей ресурсного обеспечения в соответствии с приянтым бюджетом МО "Город Воткинск"</t>
  </si>
  <si>
    <t>26.04.2016 </t>
  </si>
  <si>
    <t>Внесение изменений в ресурсное обеспечение  основных мероприятий  09.3.03.1.1 «Содержание Управления муниципального имущества и земельных ресурсов города Воткинска» , 09.3.02.8.1 «Регулирование отношений в сфере управления государственной и муниципальной собственностью», в связи с уточнением бюджетной сметы на 2016 год.</t>
  </si>
  <si>
    <t> 709</t>
  </si>
  <si>
    <t> 1421</t>
  </si>
  <si>
    <t>03.08.2016 </t>
  </si>
  <si>
    <t>27.05.2016г.</t>
  </si>
  <si>
    <t xml:space="preserve">О внесении изменений в МП «Повышение эффективности расходов бюджета муниципального образования  «Город Воткинск» на 2015-2020 годы»  в части изменения кодов целевых статей расходов </t>
  </si>
  <si>
    <t>О внесении изменений в муниципальную  программу «Муниципальное управление муниципального образования «Город Воткинск» на 2015-2020 годы», утвержденную постановлением Администрации города Воткинска от 01августа 2014 года № 1726 , в части исключения подпрграммы 9.2. "Управление муниципальными финансами на 2015-2020годы" и 9.3. "Управление муниципальным имуществом на 2015-2020 годы"</t>
  </si>
  <si>
    <t>23.09.2016г.</t>
  </si>
  <si>
    <t>Об утверждении муниципальной программы муниципального образования «Город Воткинск» «Управление муниципальными финансами» на 2017-2020 годы и внесение изменений в муниципальную программу «Муниципальное управление муниципального образования «Город Воткинск» на 2015-2020 годы» ( внесены изменения в порядковые номера программ и отмена постановления от 18.09.2014г. №2085 «Об утверждении муниципальной подпрограммы «Повышение эффективности расходов бюджета муниципального образования «Город Воткинск» на 2015-2020 годы»).</t>
  </si>
  <si>
    <t>14.10.2016 </t>
  </si>
  <si>
    <t> 2141.1</t>
  </si>
  <si>
    <t>Исключение подпрограммы «Управление муниципальным имуществом и земельными ресурсами на 2015-2020 гг.» из муниципальной программы «Муниципальное управление муниципального образования «Город Воткинск» на 2015-2020 годы».</t>
  </si>
  <si>
    <t>Решение городской Думы «О внесении изменений в   Бюджет  МО «Город Воткинск» на 2016 год</t>
  </si>
  <si>
    <t>30.11.2016г.</t>
  </si>
  <si>
    <t>124-РН</t>
  </si>
  <si>
    <t xml:space="preserve">Уменьшение ассигнований по процентным платежам муниципального внутреннего долга   на  775,5 тыс.руб. </t>
  </si>
  <si>
    <t>30.12.20167</t>
  </si>
  <si>
    <t>О внесении изменений в муниципальную  программу «Муниципальное управление муниципального образования «Город Воткинск» на 2015-2020 годы», утвержденную постановлением Администрации города Воткинска от 01августа 2014 года № 1726 в части уточнения объемов финансирования МП в связи с принятием бюджета на 2017 год</t>
  </si>
  <si>
    <t>«Управление муниципальными финансами муниципального образования «Город Воткинск» на 2015-2020годы»</t>
  </si>
  <si>
    <t>«Управление муниципальным имуществом и земельными ресурсами» на 2015-2020 годы</t>
  </si>
  <si>
    <t>«Архивное дело» на 2015-2020 годы</t>
  </si>
  <si>
    <t xml:space="preserve">Форма 7. Результаты оценки эффективности муниципальной  программы </t>
  </si>
  <si>
    <t>Управление имущества Администрации города Воткинска</t>
  </si>
  <si>
    <t>Управление ЗАГС Администрации города Воткинска</t>
  </si>
  <si>
    <t>Управление по делам архивов Администрации города Воткинска</t>
  </si>
  <si>
    <t>Управление финансов Администрации города Воткинска</t>
  </si>
  <si>
    <t>Организация муниципального управления муниципального образования город Воткинск» на 2015-2020 годы</t>
  </si>
  <si>
    <t>Предоставление заявителям государственных и муниципальных услуг в области архивного дела в установленные законодательством сроки от общего количества предоставленных государственных услуг в области архивного дела</t>
  </si>
  <si>
    <t>Доля архивных документов, хранящихся в муниципальном архиве в нормативных условиях, обеспечивающих их постоянное (вечное) хранение, в общем  количестве документов управления по делам архивов Администрации МО «Город Воткинск</t>
  </si>
  <si>
    <t>Удельный вес архивных единиц хранения, включенных в автоматизированные информационно - поисковые системы в общем объёме единиц хранения, хранящихся в управлении по делам архивов Администрации МО «Город Воткинск»</t>
  </si>
  <si>
    <t>Удельный вес документов Архивного фонда Удмуртской Республики, хранящихся сверх установленных законодательством сроков их временного хранения  в организациях - источникам комплектования  управления по делам архивов Администрации МО «Город Воткинск»</t>
  </si>
  <si>
    <t>Доля архивных документов, включая фонды аудио- и видеоархивов, переведенных в электронную форму, в общем  объеме документов, хранящихся в управлении по делам архивов Администрации МО «Город Воткинск»</t>
  </si>
  <si>
    <t>9</t>
  </si>
  <si>
    <t>Площадь земельных  участков, предоставленных для строительства в расчете на 10 тыс. человек населения</t>
  </si>
  <si>
    <t>га</t>
  </si>
  <si>
    <t>Уменьшение ресурса в виде свободных земельных участков, которые могут быть  предоставлены под строительство</t>
  </si>
  <si>
    <t>Доля многоквартирных домов, расположенных на земельных участках, в отношении которых осуществлен государственный кадастровый учет</t>
  </si>
  <si>
    <t>Низкое ресурсное обеспечение</t>
  </si>
  <si>
    <t>Доля объектов муниципальной собственности, по которым необходима подготовка технической документации и документации, необходимой для осуществления кадастрового учета от общего количества объектов, учтенных в Реестре муниципального имущества</t>
  </si>
  <si>
    <t>Доля объектов муниципальной собственности, подлежащих обязательной регистрации прав от общего количества объектов, учтенных в Реестре муниципального имущества</t>
  </si>
  <si>
    <t>Выполнение годового планового задания по поступлению денежных средств в доходную часть бюджета МО «Город Воткинск» от использования муниципального имущества, в процентах к плановому заданию</t>
  </si>
  <si>
    <t>Выполнение годового планового задания по поступлению денежных средств в доходную часть бюджета МО «Город Воткинск» от распоряжения муниципальным имуществом, в процентах к плановому заданию</t>
  </si>
  <si>
    <t>Низкая ликвидность</t>
  </si>
  <si>
    <t>Доля граждан, использующих механизм получения государственных и муниципальных услуг в электронной форме</t>
  </si>
  <si>
    <t>Отсутствие технической возможности у заявителей</t>
  </si>
  <si>
    <r>
      <t>Выполнение годового планового задания по поступлению денежных средств в доходную часть бюджета МО «Город Воткинск»</t>
    </r>
    <r>
      <rPr>
        <u val="single"/>
        <sz val="9"/>
        <color indexed="8"/>
        <rFont val="Times New Roman"/>
        <family val="1"/>
      </rPr>
      <t xml:space="preserve"> от сдачи в аренду земельных участков</t>
    </r>
    <r>
      <rPr>
        <sz val="9"/>
        <color indexed="8"/>
        <rFont val="Times New Roman"/>
        <family val="1"/>
      </rPr>
      <t xml:space="preserve">, государственная собственность на которые не разграничена и которые расположены в границах городского округа, а также средства </t>
    </r>
    <r>
      <rPr>
        <u val="single"/>
        <sz val="9"/>
        <color indexed="8"/>
        <rFont val="Times New Roman"/>
        <family val="1"/>
      </rPr>
      <t>от продажи права на заключение договоров аренды доходы</t>
    </r>
    <r>
      <rPr>
        <sz val="9"/>
        <color indexed="8"/>
        <rFont val="Times New Roman"/>
        <family val="1"/>
      </rPr>
      <t xml:space="preserve"> </t>
    </r>
    <r>
      <rPr>
        <u val="single"/>
        <sz val="9"/>
        <color indexed="8"/>
        <rFont val="Times New Roman"/>
        <family val="1"/>
      </rPr>
      <t>от продажи земельных участков</t>
    </r>
    <r>
      <rPr>
        <sz val="9"/>
        <color indexed="8"/>
        <rFont val="Times New Roman"/>
        <family val="1"/>
      </rPr>
      <t>, собственность на которые не разграничена и которые  расположены в границах городского округа</t>
    </r>
  </si>
  <si>
    <t>Доля граждан, реализовавших свое право на бесплатное предоставление земельных участков для индивидуального жилищного строительства, в том числе граждан, имеющих трех и более детей от общего количества граждан, поставленных на учет для бесплатного предоставления земельных участков для индивидуального жилищного строительства</t>
  </si>
  <si>
    <t>Отказ от предложенных земельных участков</t>
  </si>
  <si>
    <t>Управление муниципальным имуществом и земельными ресурсами</t>
  </si>
  <si>
    <t>Управление муниципальными финансами муниципального образования "Город Воткинск" на 2015-2020 годы</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</si>
  <si>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(без учета субвенций)</t>
  </si>
  <si>
    <t>Доля налоговых и неналоговых доходов снижена от плановых назначений на 0,3 пкнкта: не выполнен план по земельному налогу на 25,3% в связи со снижением кадастровой стоимости земли; по налогу на имущество физ лиц на 16,7% в связи с тем, что налог впервые исчислен от кадастровой стоимости , кроме того, налоговые уведомления с суммой налога менее 100 рублей в соответствии с п.4 ст.52 НК не рассылаются</t>
  </si>
  <si>
    <t>Доля просроченной кредиторской задолженности в расходах бюджета муниципального образования</t>
  </si>
  <si>
    <t>Кассовые расходы сокращены в виду не поступления собственных доходов</t>
  </si>
  <si>
    <t xml:space="preserve">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 </t>
  </si>
  <si>
    <t>Отношение дефицита бюджета к доходам бюджета без учета безвозмездных поступлений</t>
  </si>
  <si>
    <t>Долговая нагрузка на бюджет муниципального образования (отношение объема муниципального долга к объему доходов бюджета муниципального образования без учета безвозмездных отчислений)</t>
  </si>
  <si>
    <t xml:space="preserve">В ткчение 2016 года муниципальный долг погашен в сумме 9929,9 т.р.Привлечено средств из бюджета УР - 23630,2 тыс.руб., муниципальный долг на 01.01.2017г. - 448451,0 тыс.руб., что составляет 86,2% (план 520000,0 тыс.руб.) </t>
  </si>
  <si>
    <t>Уровень качества управления муниципальными финансами муниципального образования "Город Воткинск" по результатм мониторинга и оценки качества управления муниципальными финансами муниципальных образований в Удмуртской Респупублике</t>
  </si>
  <si>
    <t>баллов</t>
  </si>
  <si>
    <t>не менее 25</t>
  </si>
  <si>
    <t>Расчетные показатели, подтверждающие документы, для проведения мониторинга и подведения итогов оценки качества управления муниципальными финансами муниципального образования "Город Воткинск" за 2016 год направляются в Министерство финансов Удмуртской Республики 31.03.2017г.</t>
  </si>
  <si>
    <t>Удельный вес главных распорядителей средств бюджета муниципального образования "Город Воткинск" , осуществляющих финансовый контроль, в общем количестве главных распорядителей средств бюджета муниципального образования "Город Воткинск" на котрых возложены функции по финансовому контролю</t>
  </si>
  <si>
    <t>Доля муниципальных бюджетных и автономных учреждений , для которых установлены муниципальные задания</t>
  </si>
  <si>
    <t>МАУ "УКС" не имеет муниципального задания, т.к. выполняет функции заказчика, застройщика</t>
  </si>
  <si>
    <t>Доля муниципальных учреждений, информация о результатах деятельности которых за отчетный год размещена в сети "Интернет"</t>
  </si>
  <si>
    <t>Муниципальное управление муниципального образования "Город Воткинск" на 2015-2020 годы</t>
  </si>
  <si>
    <t>Организация муниципального управления на 2015-2020 годы</t>
  </si>
  <si>
    <t>Среднегодовая численность постоянного населения</t>
  </si>
  <si>
    <t>Удовлетворенность населения деятельностью органов местного самоуправления муниципального образования</t>
  </si>
  <si>
    <t>тысяч человек</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</si>
  <si>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</si>
  <si>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рубль</t>
  </si>
  <si>
    <t>Доля государственных и муниципальных услуг и услуг, указанных в части 3 статьи 1 Федерального закона № 210-ФЗ, предоставленных на основании заявлений и документов, поданных в электронной форме через федеральную государственную информационную систему «Единый портал государственных услуг (функций)» и (или) государственную информационную систему Удмуртской Республики «Портал государственных и муниципальных услуг (функций)», от общего количества предоставленных услуг</t>
  </si>
  <si>
    <t>В рамках программы муниципальные задания на выполнение муниципальных услуг (работ) не выдаются</t>
  </si>
  <si>
    <t xml:space="preserve">Подпрограмма «Повышение эффективности расходов бюджета Муниципального образования «Город Воткинск» на 2015-2020 годы» </t>
  </si>
  <si>
    <t>Доля расходов бюджета города Воткинска, формируемых в рамках муниципальных программ в общем объеме расходов бюджета города Воткинска (за исключением расходов, осуществляемых за счет  субвенций из бюджетов других уровней)</t>
  </si>
  <si>
    <t>Средний уровень качества финансового менеджмента главных распорядителей средств бюджета города Воткинска</t>
  </si>
  <si>
    <t>Уровень актуализации информации о бюджете города Воткинска на очередной финансовый год и плановый период, размещенный на официальном сайте  МО «Город Воткинск» в информационно-телекоммуникационной сети «Интернет»</t>
  </si>
  <si>
    <t> %</t>
  </si>
  <si>
    <t> 83,8</t>
  </si>
  <si>
    <t>86 </t>
  </si>
  <si>
    <t>Мониторинг проводится   по результатам финансового года, за 2016 год  подведение результатов пройдет в мае-июне 2017г.   </t>
  </si>
  <si>
    <t>"Муниципальное управление" муниципального образования "Город Воткинск" на 2015-2020 годы</t>
  </si>
  <si>
    <t>Управление организационной работы, документационного и хозяйственного обеспечения Администрации г. Воткинска</t>
  </si>
  <si>
    <t>Руководитель Аппарата Администрации  г. Воткинска</t>
  </si>
  <si>
    <t>Зам.главы Администрации по экономике, финансам и инвестициям</t>
  </si>
  <si>
    <t>зам.главы Администрации по архитектуре, градостроительству и имущественным отношениям</t>
  </si>
  <si>
    <t xml:space="preserve">Повышение эффективности расходов бюджета муниципального образования "Город Воткинск" </t>
  </si>
  <si>
    <t xml:space="preserve">Координатор муниципальной программы руководитель Аппарата Администрации </t>
  </si>
  <si>
    <t>_____________            И.В.Бородина</t>
  </si>
  <si>
    <t xml:space="preserve">________________  2017г. </t>
  </si>
  <si>
    <t>Отчет о реализации муниципальной программы "Муниципальное управление на 2015-2020 годы"</t>
  </si>
  <si>
    <r>
      <t>за</t>
    </r>
    <r>
      <rPr>
        <sz val="12"/>
        <rFont val="Times New Roman"/>
        <family val="1"/>
      </rPr>
      <t xml:space="preserve"> 2016 год</t>
    </r>
  </si>
  <si>
    <t>«Муниципальное управление»</t>
  </si>
  <si>
    <t>Управление муниципального имущества и земельных ресурсов города Воткинска</t>
  </si>
  <si>
    <t>«Организация муниципального управления »</t>
  </si>
  <si>
    <t>Обеспечение деятельности Главы Администрации города Воткинска и Администрации города Воткинска</t>
  </si>
  <si>
    <t>Оплата труда Главы муниципального образования "Город Воткинск"</t>
  </si>
  <si>
    <t>0910160010</t>
  </si>
  <si>
    <t>Оплата труда муниципальных служащих и работников Администрации, не являющихся муниципальными служащими, а также иные выплаты персоналу, за исключением фонда оплаты труда</t>
  </si>
  <si>
    <t>0910160030</t>
  </si>
  <si>
    <t>0910160620</t>
  </si>
  <si>
    <t>13</t>
  </si>
  <si>
    <t>0910160160</t>
  </si>
  <si>
    <t>0910160170</t>
  </si>
  <si>
    <t>Осуществление органами местного самоумправления города Воткинска переданных отдельных полномочий</t>
  </si>
  <si>
    <t>Содержание на создание и организацию деятельности комиссий по делам несовершеннолетних и защите их прав</t>
  </si>
  <si>
    <t>0910204350</t>
  </si>
  <si>
    <t>Организация и осуществление деятельности опеке и попечительству в отношении несовершеннолетних</t>
  </si>
  <si>
    <t>0910204420</t>
  </si>
  <si>
    <t>Содержание на организацию социальной поддержки детей-сирот и детей, оставшихся без попечения родителей</t>
  </si>
  <si>
    <t>0910204410</t>
  </si>
  <si>
    <t>Обеспечение осуществления передаваемых полномочий в соответствиис Законом УР от 14 марта 2013г. №8-РЗ "Об обеспечении жилыми помещениями детей-сирот и детей,оставшихся без попечения родителей,а также лиц из числа детей -сирот и детей, оставшихся без попечения родителей"</t>
  </si>
  <si>
    <t>0910205660</t>
  </si>
  <si>
    <t>0910207560</t>
  </si>
  <si>
    <t>Управление муниципальными финансами муниципального образования "Город Воткинск" на 2015-2020 годы"</t>
  </si>
  <si>
    <t>Обеспечение сбалансированности и устойчивости бюджета муниципального образования "Город Воткинск"</t>
  </si>
  <si>
    <t>0920560620</t>
  </si>
  <si>
    <t>Управление муниципальным долгом</t>
  </si>
  <si>
    <t>0920460070</t>
  </si>
  <si>
    <t>231</t>
  </si>
  <si>
    <t>Создание условий для реализации муниципальной программы</t>
  </si>
  <si>
    <t>0920560030</t>
  </si>
  <si>
    <t>121</t>
  </si>
  <si>
    <t>943</t>
  </si>
  <si>
    <t>122</t>
  </si>
  <si>
    <t>129</t>
  </si>
  <si>
    <t>242</t>
  </si>
  <si>
    <t>244</t>
  </si>
  <si>
    <t>852</t>
  </si>
  <si>
    <r>
      <t xml:space="preserve">Эффективное управление и распоряжение </t>
    </r>
    <r>
      <rPr>
        <b/>
        <u val="single"/>
        <sz val="8.5"/>
        <color indexed="8"/>
        <rFont val="Times New Roman"/>
        <family val="1"/>
      </rPr>
      <t>земельными ресурсами</t>
    </r>
  </si>
  <si>
    <t xml:space="preserve">Проведение работ по формированию и постановке на государственный учет земельных участков. </t>
  </si>
  <si>
    <t>0930504</t>
  </si>
  <si>
    <t>Организация и проведение торгов (конкурсов, аукционов) с целью предоставления земельных участков в аренду, в собственность</t>
  </si>
  <si>
    <t>0930160190</t>
  </si>
  <si>
    <t>Формирование земельных участков для отдельных групп граждан, имеющим право на бесплатное предоставление земельных участков для индивидуального жилищного строительства. Землеустроительные работы по установлению и координатному описанию границ МО "Город Воткинск"</t>
  </si>
  <si>
    <t>0930105040</t>
  </si>
  <si>
    <t>Формирование и постановка на государственный кадастровый учет земельных участков.  (в т.ч. софинансирование ГП "Управление государственным имуществом" на 2013-2020 годы)</t>
  </si>
  <si>
    <t>0930160390</t>
  </si>
  <si>
    <r>
      <t xml:space="preserve">Эффективное управление и распоряжение </t>
    </r>
    <r>
      <rPr>
        <b/>
        <u val="single"/>
        <sz val="8.5"/>
        <color indexed="8"/>
        <rFont val="Times New Roman"/>
        <family val="1"/>
      </rPr>
      <t>муниципальным имуществом</t>
    </r>
  </si>
  <si>
    <t>Приватизация муниципального имущества</t>
  </si>
  <si>
    <t>0930260190</t>
  </si>
  <si>
    <t>Повышение эфеективности и прозрачности передачи муниципального имущества в аренду, а также иное вовлечение в хозяйственный оборот неиспользуемых или используемых не по назначению объектов недвижимости, находящихся в собственности МО "Город Воткинск"</t>
  </si>
  <si>
    <t>Подготовка технической документации и документации, необходимой для осуществления кадастрового учета объектов муниципальной собственности</t>
  </si>
  <si>
    <t>0930260290</t>
  </si>
  <si>
    <t>Регулирование отношений в сфере управления государственной и муниципальной собственностью</t>
  </si>
  <si>
    <t>0930260490</t>
  </si>
  <si>
    <t>Содержание Управления муниципального имущества и земельных ресурсов города Воткинска</t>
  </si>
  <si>
    <t>0930360030</t>
  </si>
  <si>
    <t xml:space="preserve">121 122 242 244 852 </t>
  </si>
  <si>
    <t>933</t>
  </si>
  <si>
    <t>Содержание на осуществление отдельных государственных полномочий в области архивного дела</t>
  </si>
  <si>
    <t>0940504360</t>
  </si>
  <si>
    <t>Прочие закупки товаров, работ услуг для муниципальных нужд</t>
  </si>
  <si>
    <t>Расходы на выплату персоналу государственных (муниципальных) органов</t>
  </si>
  <si>
    <t>Муниципальная подпрограмма "Повышение эффективности расходов бюджета муниципального образования "Город Воткинск" на 2015-2020 годы"</t>
  </si>
  <si>
    <t>Развитие информационных систем, используемых для управления муниципальными финансами</t>
  </si>
  <si>
    <t>096056030</t>
  </si>
  <si>
    <t>Организация работы органов местного самоуправления по повышению эффективности бюджетных расходов</t>
  </si>
  <si>
    <t>0960760030</t>
  </si>
  <si>
    <t>Управление муниципального имущества и земельных ресурсов  Администрации города Воткинска</t>
  </si>
  <si>
    <t>939</t>
  </si>
  <si>
    <t>субсидии из бюджета субъекта Российской Федерации</t>
  </si>
  <si>
    <t>субсидии из бюджета Российской Федерации</t>
  </si>
  <si>
    <t>бюджет муниципального района (городского округа)</t>
  </si>
  <si>
    <t>собственные средства бюджета муниципального района (городского округа)</t>
  </si>
  <si>
    <t>субвенции из бюджета субъекта Российской Федерации</t>
  </si>
  <si>
    <t>иные межбюджетные трансферты из бюджета субъекта Российской Федерации, имеющие целевое назначение</t>
  </si>
  <si>
    <r>
      <t xml:space="preserve">субвенции из бюджетов поселений </t>
    </r>
    <r>
      <rPr>
        <i/>
        <sz val="8.5"/>
        <color indexed="8"/>
        <rFont val="Times New Roman"/>
        <family val="1"/>
      </rPr>
      <t>(только для муниципальных районов)</t>
    </r>
  </si>
  <si>
    <t>субсидии из бюджета Удмуртской Республики, планируемые к привлечению</t>
  </si>
  <si>
    <t>субсидии избюджета Удмуртской Республики</t>
  </si>
  <si>
    <t>средства из бюджета Удмуртской Республики, планируемые к привлечению</t>
  </si>
  <si>
    <t>Ответственный исполнитель мероприятия</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</si>
  <si>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</si>
  <si>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</si>
  <si>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</si>
  <si>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</si>
  <si>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</si>
  <si>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</si>
  <si>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</si>
  <si>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r>
      <t xml:space="preserve">Э </t>
    </r>
    <r>
      <rPr>
        <vertAlign val="subscript"/>
        <sz val="8"/>
        <color indexed="8"/>
        <rFont val="Times New Roman"/>
        <family val="1"/>
      </rPr>
      <t>МП</t>
    </r>
  </si>
  <si>
    <r>
      <t xml:space="preserve">СП </t>
    </r>
    <r>
      <rPr>
        <vertAlign val="subscript"/>
        <sz val="8"/>
        <color indexed="8"/>
        <rFont val="Times New Roman"/>
        <family val="1"/>
      </rPr>
      <t>МП</t>
    </r>
  </si>
  <si>
    <r>
      <t xml:space="preserve">СМ </t>
    </r>
    <r>
      <rPr>
        <vertAlign val="subscript"/>
        <sz val="8"/>
        <color indexed="8"/>
        <rFont val="Times New Roman"/>
        <family val="1"/>
      </rPr>
      <t>МП</t>
    </r>
  </si>
  <si>
    <r>
      <t xml:space="preserve">СР </t>
    </r>
    <r>
      <rPr>
        <vertAlign val="subscript"/>
        <sz val="8"/>
        <color indexed="8"/>
        <rFont val="Times New Roman"/>
        <family val="1"/>
      </rPr>
      <t>МП</t>
    </r>
  </si>
  <si>
    <r>
      <t xml:space="preserve">Э </t>
    </r>
    <r>
      <rPr>
        <vertAlign val="subscript"/>
        <sz val="8"/>
        <color indexed="8"/>
        <rFont val="Times New Roman"/>
        <family val="1"/>
      </rPr>
      <t>БС</t>
    </r>
  </si>
  <si>
    <t>Ожидаемый непосредственный результат</t>
  </si>
  <si>
    <t>2</t>
  </si>
  <si>
    <t>1</t>
  </si>
  <si>
    <t>Код аналитической программной классификации</t>
  </si>
  <si>
    <t>Пп</t>
  </si>
  <si>
    <t>ОМ</t>
  </si>
  <si>
    <t>М</t>
  </si>
  <si>
    <t>02</t>
  </si>
  <si>
    <t>МП</t>
  </si>
  <si>
    <t>Наименование подпрограммы, основного мероприятия, мероприятия</t>
  </si>
  <si>
    <t>0 1</t>
  </si>
  <si>
    <t>№ п/п</t>
  </si>
  <si>
    <t>Наименование целевого показателя (индикатора)</t>
  </si>
  <si>
    <t>Единица измерения</t>
  </si>
  <si>
    <t>Значения целевых показателей (индикаторов)</t>
  </si>
  <si>
    <t>01</t>
  </si>
  <si>
    <t>Показатель применения меры</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</si>
  <si>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</si>
  <si>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</si>
  <si>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</si>
  <si>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</si>
  <si>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</si>
  <si>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</si>
  <si>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</si>
  <si>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</si>
  <si>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</si>
  <si>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Всего</t>
  </si>
  <si>
    <t>Наименование муниципальной программы, подпрограммы</t>
  </si>
  <si>
    <t>Источник финансирования</t>
  </si>
  <si>
    <t>Оценка расходов, тыс. рублей</t>
  </si>
  <si>
    <t>бюджет города Воткинска</t>
  </si>
  <si>
    <t>в том числе:</t>
  </si>
  <si>
    <t>собственные средства бюджета города Воткинска</t>
  </si>
  <si>
    <t>субсидии из бюджета Удмуртской Республики</t>
  </si>
  <si>
    <t>субвенции из бюджета Удмуртской Республики</t>
  </si>
  <si>
    <t>средства бюджета Удмуртской Республики, планируемые к привлечению</t>
  </si>
  <si>
    <t>иные источники</t>
  </si>
  <si>
    <t>средства  из бюджета Российской Федерации, планируемые к привлечению</t>
  </si>
  <si>
    <t>И</t>
  </si>
  <si>
    <t>Утверждаю</t>
  </si>
  <si>
    <t>Достигнутый результат</t>
  </si>
  <si>
    <t>Проблемы, возникшие в ходе реализации мероприятия</t>
  </si>
  <si>
    <t>Форма 5. Отчет о достигнутых значениях целевых показателей (индикаторов) муниципальной программы</t>
  </si>
  <si>
    <t>Форма 6. Сведения о внесенных за отчетный период изменениях в муниципальную программу</t>
  </si>
  <si>
    <t>Вид правового акта</t>
  </si>
  <si>
    <t>Дата принятия</t>
  </si>
  <si>
    <t>Номер</t>
  </si>
  <si>
    <t>Суть изменений (краткое содержание)</t>
  </si>
  <si>
    <t>Кассовые расходы,%</t>
  </si>
  <si>
    <t>План на отчетный период</t>
  </si>
  <si>
    <t>План на отчетный год</t>
  </si>
  <si>
    <t>Кассовое исполнение на конец отчетного периода</t>
  </si>
  <si>
    <t>к плану на отчетный год</t>
  </si>
  <si>
    <t>к плану на отчетный период</t>
  </si>
  <si>
    <t>Срок выполнения плановый</t>
  </si>
  <si>
    <t>Срок выполнения фактический</t>
  </si>
  <si>
    <t>Форма 3. Отчет о выполнении основных мероприятий муниципальной программы</t>
  </si>
  <si>
    <t>План на конец отчетного (текущего)  года</t>
  </si>
  <si>
    <t>Факт на начало отчетного периода (за прошлый год)</t>
  </si>
  <si>
    <t xml:space="preserve">Факт на конец отчетного периода </t>
  </si>
  <si>
    <t>Темп роста к уровню прошлого года, %</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</si>
  <si>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</si>
  <si>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</si>
  <si>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Фактические расходы на отчетную дату</t>
  </si>
  <si>
    <t>Отношение фактических расходов к оценке расходов, %</t>
  </si>
  <si>
    <t xml:space="preserve"> Форма 1. Отчет об использовании  бюджетных ассигнований бюджета МО "Город Воткинск" на реализацию муниципальной программы </t>
  </si>
  <si>
    <t>Форма 2. Отчет о расходах на реализацию муниципальной программы за счет всех источников финансирования</t>
  </si>
  <si>
    <t>Форма 4. Отчет о выполнении  сводных показателей муниципальных заданий на оказание муниципальных услуг (выполнение работ) *</t>
  </si>
  <si>
    <t>10=8/9</t>
  </si>
  <si>
    <t>6=7х10</t>
  </si>
  <si>
    <t>Относительное отклонение факта от плана*</t>
  </si>
  <si>
    <t>* расчитывается по следующим формулам:
- для целевых показателей (индикаторов), желательной тенденцией развития которых является увеличение значений: гр.9 = гр.8 / гр.7 ;
- для целевых показателей (индикаторов), желательной тенденцией развития которых является снижение значений:  гр.9 = гр.7 / гр.8 .</t>
  </si>
  <si>
    <t xml:space="preserve">Примечание: </t>
  </si>
  <si>
    <t>- значения показателей округляются до 3-х знаков после запятой</t>
  </si>
  <si>
    <t>- к результатам оценки прикладывается расчет показателей</t>
  </si>
  <si>
    <t>Создание условий для государственной регистрации актов гражданского состояния в муниципальном образовании "Город Воткинск" на 2015-2020 годы</t>
  </si>
  <si>
    <t>09</t>
  </si>
  <si>
    <t>5</t>
  </si>
  <si>
    <t>Управление ЗАГС</t>
  </si>
  <si>
    <t>Администрация города Воткинска</t>
  </si>
  <si>
    <t>Создание условий для государственной регистрации актов гражданского состояния</t>
  </si>
  <si>
    <t>Содержание  государственной регистрации актов гражданского состояния</t>
  </si>
  <si>
    <t>3</t>
  </si>
  <si>
    <t>субвенции из бюджета Российской Федерации</t>
  </si>
  <si>
    <t>Создание условий для государственной регистрации актов гражданского состояния в муниципальном образовании "Город Воткинск" на  2015-2020 годы</t>
  </si>
  <si>
    <t>Государственная регистрация рождения, заключения брака, расторжения брака, усыновления (удочерения), установления отцовства, перемены имени, смерти</t>
  </si>
  <si>
    <t>выполнение полномочий по государственной регистрации актов гражданскогот состояния на территории города Воткинска</t>
  </si>
  <si>
    <t>Внесение исправлений, изменений в первые экземпляры актов гражданского состояния</t>
  </si>
  <si>
    <t>актуализация первых экземпляров записей актов гражданского состояния</t>
  </si>
  <si>
    <t>Восстановление и аннулирование записей актов гражданского состояния на основании решения суда</t>
  </si>
  <si>
    <t>4</t>
  </si>
  <si>
    <t>Осуществление учета, обработки книг государственной регистрации актов гражданского состояния, собранных из первых экземпляров записей актов гражданского состояния, обеспечение надлежащих условий их хранения в течение установленных федеральным законом срока</t>
  </si>
  <si>
    <t>обеспечение сохранности книг государственной регистрации актов гражданского состояния (актовых книг), собранных из первых экземпляров записей актов гражданского состояния. Обеспечение учета книг государственной регистрации актов гражданского состояния, собранных из первых экземпляров актовых записей.</t>
  </si>
  <si>
    <t>Выдача повторных свидетельств о государственной регистрации актов гражданского состояния, иных документов, подтверждающих наличие или отсутствие фактов государственной регистрации актов гражданского состояния.</t>
  </si>
  <si>
    <t>предоставление государственных услуг по государственной регистрации актов гражданского состояния на территории города Воткинска , включая выдачу повторных документов</t>
  </si>
  <si>
    <t>6</t>
  </si>
  <si>
    <t>Передача вторых экземпляров записей актов гражданского состояния в упономоченный орган государственной власти Удмуртской Республики (Комитет по делам ЗАГС при Правительстве Удмуртской Республики)</t>
  </si>
  <si>
    <t>обеспечение сохранности книг государственной регистрации актов гражданского состояния (актовых книг), собранных из вторых экземпляров записей актов гражданского состояния.</t>
  </si>
  <si>
    <t>7</t>
  </si>
  <si>
    <t xml:space="preserve">Осуществление учета, надлежащего хранения и контроля за использованием бланков свидетельств о государственной регистрации актов гражданского состояния, представление в установленном порядке в уполномоченный орган государственной власти Удмуртской Республики (Комитет по делам ЗАГС ) отчетов по движению указанных бланков </t>
  </si>
  <si>
    <t>обеспечение сохранности бланков свидетельств о государственной регистрации актов гражданского состояния</t>
  </si>
  <si>
    <t>Предоставление государственных услуг в сфере государственной регистрации актов гражданского состояния</t>
  </si>
  <si>
    <t>Предоставление государственной услуги по государственной регистрации актов гражданского состояния (рождения, заключения брака, расторжения брака, усыновления (удочерения), установления отцовства, перемены имени и смерть, в том числе, выдаче повторных свидетельств (справок), внесению исправлений и или изменений в записи актов гражданского состояния, восстановлению и аннулированию записей актов гражданского состояния</t>
  </si>
  <si>
    <t>Предоставление государственной услуги по истребованию личных документов</t>
  </si>
  <si>
    <t>03</t>
  </si>
  <si>
    <t>Формирование, систематизация, обработка, учет и хранение первых экземпляров записей актов гражданского состояния, составленных Управлением ЗАГС</t>
  </si>
  <si>
    <t>Обеспечение сохранности и использование документов Управления ЗАГС</t>
  </si>
  <si>
    <t>Проведение научно-технической обработки и переплете записей актов гражданского состояния за предыдущий год, составление на них описей и истории фонда</t>
  </si>
  <si>
    <t>Обеспечение сохранности книг государственной регистрации актов гражданского состояния</t>
  </si>
  <si>
    <t>соблюдение светового, температурно-влажностного, санитарно-гигиенического, охранного и противопожарного режимов хранения документов.</t>
  </si>
  <si>
    <t>04</t>
  </si>
  <si>
    <t>Формирование  и ведение электронного фонда записей актов гражданского состояния, составленных Управлением ЗАГС</t>
  </si>
  <si>
    <t>Снижение риска порчи и утраты бумажных документов, повышение оперативности предоставления государственных услуг в сфере государственной регистрации актов гражданского состояния</t>
  </si>
  <si>
    <t>Ввод в электронную базу первых экземпляров записей актов гражданского состояния</t>
  </si>
  <si>
    <t>увеличение записей актов гражданского состояния в электронном виде</t>
  </si>
  <si>
    <t>предоставление услуг по государственной регистрации актов гражданского состояния, включая выдачу повторных документов и внесению исправлений и или изменений в записи актов гражданского состояния, восстановлению и аннулированию записей актов гражданского состояния.</t>
  </si>
  <si>
    <t>Удовлетворенность граждан качеством и доступностью государственных услуг в сфере регистрации актов гражданского состояния</t>
  </si>
  <si>
    <t>% от числа опрошенных</t>
  </si>
  <si>
    <t>Доля  записей актов гражданского состояния, переданных в Комитет по делам ЗАГС в электронном виде, в общем количестве переданных записей актов гражданского состояния (за период с 1925 по отчетный период)</t>
  </si>
  <si>
    <t>%</t>
  </si>
  <si>
    <t xml:space="preserve">Доля заявлений  о государственной регистрации актов гражданского состояния и совершенных юридически значимых дейсвиях, поступивших в электронном виде с Единого Портала государственных и муниципальных услуг и / или Регионального портала государственных и муниципальных услуг  Удмуртской Республики к общему количеству поступивших заявлений.  </t>
  </si>
  <si>
    <t>в соответствии с гос. программой</t>
  </si>
  <si>
    <t>0950159300</t>
  </si>
  <si>
    <t>1 полугодие 2016</t>
  </si>
  <si>
    <t xml:space="preserve">формирование актовых книг о государственной регистрации актов гражданского состояния  за 2015 год </t>
  </si>
  <si>
    <t>2,9</t>
  </si>
  <si>
    <t>предоставление услуг по государственной регистрации актов гражданского состояния. Зарегистрировано 3847 актов</t>
  </si>
  <si>
    <t>аннулировано записей актов гражданского состояния- 2</t>
  </si>
  <si>
    <t>выдано 1413 повторных свидетельств и 3617 справки.</t>
  </si>
  <si>
    <t>передано в Комитет 3847 записей актов гражданского состояния (второй экземпляр)</t>
  </si>
  <si>
    <t>учет, формирование отчетности по движению бланков свидетельств о государственной регистрации актов гражданского состояния. На начало отчетного периода - 2635 бланков, израсходовано первично- 4105, повторные свидетельства - 1381, испорчено- 7,  всего - 5543. Получено - 5620.  Остаток - 2712.</t>
  </si>
  <si>
    <t>направлено запросов по истребованию личных документов - 11</t>
  </si>
  <si>
    <t>режимы хранения документов обеспечивались в течение года</t>
  </si>
  <si>
    <t>экспортировано на сервер Комитета: браков- 35055, разводов- 11143. Итого - 46198</t>
  </si>
  <si>
    <t xml:space="preserve"> Переплетено 40 актовых книг за 2015 год и 5 алфавитных журналов, сформировано 41 актовая книга за 2016 год и 7 алфавитных журналов, описи дел утверждены ЭПМК по делам архивов по 2015 год. (Протокол № 8 от 26.08.2016г.)</t>
  </si>
  <si>
    <t>производилось поддержание охранного и светового режимов хранения документов, осуществление еженедельного контроля за температурно-влажностным режимом в архиве с занесением данных в журнал, осуществление ежеквартальных профилактических работ по обеспыливанию актовых книг. Номенклатура дел на 2016 год утверждена ЭПМК по делам архивов. (Протокол № 1 от 29.01.2016 года), сформировано 41 актовая книга и 7 алфавитных журналов за 2016 год</t>
  </si>
  <si>
    <t xml:space="preserve">исполнено извещений и заключений о внесении исправлений и (или) изменений в актовые записи, поступившие из органов ЗАГС России (144 и 67). Дооформлены записи актов о расторжении брака- 215. Итого внесены исправления в 511 первых экземпляров записей актов гражданского состояния. Внесены 289 отметок в первые экземпляры актовых записей. </t>
  </si>
  <si>
    <t>99,9</t>
  </si>
  <si>
    <t>28,7</t>
  </si>
  <si>
    <t>Организация муниципального управления в муниципальном образовании «Город Воткинск» на 2015-2020 годы</t>
  </si>
  <si>
    <t>2015-2020годы</t>
  </si>
  <si>
    <t>2016 год</t>
  </si>
  <si>
    <t>Создание эффективной системы муниципального управления</t>
  </si>
  <si>
    <t>Обеспечение деятельности Главы муниципального образования «Город Воткинск», Администрации города Воткинска</t>
  </si>
  <si>
    <t>Управление учета и отчетности Администрации города Воткинска</t>
  </si>
  <si>
    <t>Бесперебойная деятельность Главы муниципального образования «Город Воткинск», Администрации города Воткинска</t>
  </si>
  <si>
    <t>Оплата труда Главы муниципального образования «Город Воткинск»</t>
  </si>
  <si>
    <t>Своевременная выплата заработной платы, других выплат в полном объеме</t>
  </si>
  <si>
    <r>
      <t>Оплата труда муниципальных служащих и работников  Администрации, не являющихся муниципальными служащими,</t>
    </r>
    <r>
      <rPr>
        <sz val="11"/>
        <color theme="1"/>
        <rFont val="Calibri"/>
        <family val="2"/>
      </rPr>
      <t xml:space="preserve"> </t>
    </r>
    <r>
      <rPr>
        <sz val="9"/>
        <color indexed="8"/>
        <rFont val="Times New Roman"/>
        <family val="1"/>
      </rPr>
      <t xml:space="preserve">а также иные выплаты персоналу за исключением фонда оплаты труда; </t>
    </r>
  </si>
  <si>
    <t>Материально-техническое обеспечение деятельности Администрации города Воткинска</t>
  </si>
  <si>
    <t>Управление учета и отчетности Администрации города Воткинска; Контрактные управляющие</t>
  </si>
  <si>
    <t>Обеспечение нужд Главы муниципального образования «Город Воткинск», Администрации города Воткинска в товарах, работах, услугах</t>
  </si>
  <si>
    <t>Иные мероприятия</t>
  </si>
  <si>
    <t>Уплата налогов, сборов и иных платежей. Обеспечение представительства Главы муниципального образования «Город Воткинск» на торжественных мероприятиях</t>
  </si>
  <si>
    <t>Осуществление органами местного самоуправления города Воткинска переданных отдельных государственных полномочий</t>
  </si>
  <si>
    <t>Управление учета и отчетности Администрации города Воткинска, Управление социальной поддержки населения</t>
  </si>
  <si>
    <t>Исполнение нормативных правовых актов Российской Федерации и Удмуртской Республики в полном объеме</t>
  </si>
  <si>
    <t>Создание и организация деятельности комиссий по делам несовершеннолетних и защите их прав</t>
  </si>
  <si>
    <t>Управление учета и отчетности Администрации города Воткинска,  Управление социальной поддержки населения</t>
  </si>
  <si>
    <t>Организация и осуществление деятельности по опеке и попечительству в отношении несовершеннолетних</t>
  </si>
  <si>
    <t>Управление учета и отчетности, Управление социальной поддержки населения Администрации города Воткинска</t>
  </si>
  <si>
    <t>Организация социальной поддержки детей-сирот и детей, оставшихся без попечения родителей</t>
  </si>
  <si>
    <t>Обеспечение осуществления передаваемых полномочий в соответствии с законом УР от 14.03.2013г. № 8-РЗ «Об обеспечении жилыми помещениями детей-сирот и детей, оставшихся без попечения родителей, а также лиц из числа детей – сирот и детей, оставшихся без попечения родителей».</t>
  </si>
  <si>
    <t>Создание и организация деятельности административных комиссий</t>
  </si>
  <si>
    <t>Управление учета и отчетности Администрации города Воткинска, заместитель Главы Администарции по архитектуре, строительству и имущественным отношениям</t>
  </si>
  <si>
    <t>Составление (изменение) списков кандидатов в присяжные заседатели федеральных судов общей юрисдикции в Российской Федерации</t>
  </si>
  <si>
    <t>Управление учета и отчетности Администрации города Воткинска, Управление организационной работы</t>
  </si>
  <si>
    <t>Предоставление мер социальной поддержки многодетным семьям и учет (регистрация) многодетных семей</t>
  </si>
  <si>
    <t>06</t>
  </si>
  <si>
    <t>Повышение эффективности муниципальной службы и результативности профессиональной деятельности муниципальных служащих Администрации города Воткинска</t>
  </si>
  <si>
    <t>Управление муниципальной службы и кадров Администрации города Воткинска, Управление учета и отчетности</t>
  </si>
  <si>
    <t>Достижение уровня удовлетворенности населения деятельностью органов местного самоуправления города Воткинска не ниже 72 процентов</t>
  </si>
  <si>
    <t>Автоматизация кадровых процедур</t>
  </si>
  <si>
    <t>Управление муниципальной службы и кадров Администрации города Воткинска</t>
  </si>
  <si>
    <t>Внедрение современных информационных технологий кадровой работы</t>
  </si>
  <si>
    <r>
      <t>Обучение муниципальных служащих</t>
    </r>
    <r>
      <rPr>
        <sz val="12"/>
        <color indexed="8"/>
        <rFont val="Times New Roman"/>
        <family val="1"/>
      </rPr>
      <t xml:space="preserve"> </t>
    </r>
    <r>
      <rPr>
        <sz val="9"/>
        <color indexed="8"/>
        <rFont val="Times New Roman"/>
        <family val="1"/>
      </rPr>
      <t xml:space="preserve"> (профессиональная подготовка, переподготовка и повышение квалификации</t>
    </r>
  </si>
  <si>
    <t>Рост профессиональной компетентности муниципальных служащих</t>
  </si>
  <si>
    <t>Организация деятельности комиссии по соблюдению требований к служебному поведению и урегулированию конфликта интересов на муниципальной службе</t>
  </si>
  <si>
    <t>Соблюдение требований к лицам, находящимся на муниципальной службе</t>
  </si>
  <si>
    <t>Проведение конкурсов на замещение вакантных должностей муниципальной службы</t>
  </si>
  <si>
    <t>Подбор и прием на вакантные должности муниципальной службы наиболее компетентных сотрудников</t>
  </si>
  <si>
    <t>Формирование и использование кадрового резерва и резерва управленческих кадров</t>
  </si>
  <si>
    <t>Исполнение нормативных документов органов местного самоуправления города Воткинска</t>
  </si>
  <si>
    <t>Материальное и нематериальное стимулирование муниципальных служащих за качественные конечные результаты служебной деятельности</t>
  </si>
  <si>
    <t>Повышение ответственности муниципальных служащих за результаты труда</t>
  </si>
  <si>
    <t>Проведение аттестации муниципальных служащих, прием квалификационных экзаменов на присвоение классного чина</t>
  </si>
  <si>
    <t>07</t>
  </si>
  <si>
    <t>Информатизация управленческих процессов в Администрации города Воткинска</t>
  </si>
  <si>
    <t>Отдел информатизации и программного обеспечения Администрации города Воткинска, Управление учета и отчетности</t>
  </si>
  <si>
    <t>Повышение качества взаимодействия гражданского общества и бизнеса с органами местного самоуправления, повышение оперативности предоставления муниципальных услуг</t>
  </si>
  <si>
    <t>Приобретение современного программного обеспечения и компьютерной техники</t>
  </si>
  <si>
    <t>Отдел информатизации и программного обеспечения Администрации города Воткинска</t>
  </si>
  <si>
    <t>Достижение уровня ежегодного обновления парка персональных компьютеров в органах местного самоуправления муниципального образования «Город Воткинск» до 20 процентов.</t>
  </si>
  <si>
    <t>Обеспечение функционирования основного и резервного каналов доступа в сеть Интернет</t>
  </si>
  <si>
    <t>Формирование в органах местного самоуправления города Воткинска надежной телекоммуникационной инфраструктуры</t>
  </si>
  <si>
    <r>
      <t>Обеспечение муниципальных служащих электронной подписью для выполнения</t>
    </r>
    <r>
      <rPr>
        <sz val="9"/>
        <color indexed="10"/>
        <rFont val="Times New Roman"/>
        <family val="1"/>
      </rPr>
      <t xml:space="preserve"> </t>
    </r>
    <r>
      <rPr>
        <sz val="9"/>
        <color indexed="8"/>
        <rFont val="Times New Roman"/>
        <family val="1"/>
      </rPr>
      <t>юридически значимых действий</t>
    </r>
  </si>
  <si>
    <t>Сокращение сроков оформления документации</t>
  </si>
  <si>
    <t>Обеспечение взаимодействия подразделений Администрации города Воткинска с региональной системой межведомственного электронного взаимодействия для формирования межведомственных запросов в электронном виде</t>
  </si>
  <si>
    <t>Оснащение залов совещаний мультимедийным оборудованием</t>
  </si>
  <si>
    <t>Модернизация комплексной защиты информации в органах местного самоуправления города Воткинска</t>
  </si>
  <si>
    <t>Повышение надежности работы информационной системы Администрации города Воткинска</t>
  </si>
  <si>
    <t>08</t>
  </si>
  <si>
    <t>Реализация административной реформы и развитие муниципальной службы в органах местного самоуправления города Воткинска</t>
  </si>
  <si>
    <t xml:space="preserve">Управление учета и отчетности, Управление организационной работы, документационного и хозяйственного обеспечения, Управление муниципальной службы и кадров, Управление экономики, развития города, промышленности, потребительского рынка и предпринимательства </t>
  </si>
  <si>
    <t>Достижение уровня рейтинговой оценки муниципального образования «Город Воткинск» по реализации административной реформы муниципальных образований Удмуртской Республики не ниже 3 места</t>
  </si>
  <si>
    <t>Проведение социологических исследований для оценки степени удовлетворенности населения муниципальными услугами и деятельностью органов местного самоуправления в городе Воткинске</t>
  </si>
  <si>
    <t>Управление экономики, развития города, промышленности, потребительского рынка и предпринимательства Администрации города Воткинска</t>
  </si>
  <si>
    <t>Выявление фактического уровня удовлетворенности населения муниципальными услугами и деятельностью органов местного самоуправления в городе Воткинске</t>
  </si>
  <si>
    <t>Опрос проведен в феврале-марте 2016 года. Результаты размещены на официальном сайте города "Воткинска"</t>
  </si>
  <si>
    <t>Разработка административных регламентов предоставления муниципальных услуг</t>
  </si>
  <si>
    <t>Управления Администрации города Воткинска</t>
  </si>
  <si>
    <t>Реализация мероприятий административной реформы</t>
  </si>
  <si>
    <t>Регламенты разработаны по всем муниципальным услугам. Ведется работа по актуализации документов</t>
  </si>
  <si>
    <t>Осуществление межведомственного информационного взаимодействия при предоставлении муниципальных услуг</t>
  </si>
  <si>
    <t>Управления Администрации города Воткинска, отдел информатизации и программного обеспечения</t>
  </si>
  <si>
    <t>Ведение реестра муниципальных услуг</t>
  </si>
  <si>
    <t xml:space="preserve">Управление экономики, развития города, промышленности, потребительского рынка и предпринимательства </t>
  </si>
  <si>
    <t>Актуализация реестра произведена. Изменения внесены Постановлением Администрации города Воткинска от 28.04.2016 № 739, от 30.08.2016 № 1603</t>
  </si>
  <si>
    <t>Оптимизация числа функций Администрации города Воткинска и численности муниципальных служащих</t>
  </si>
  <si>
    <t>Реализация плана мероприятий ("дорожной карты") по реализации Концепции развития механизмов предоставления государственных и муниципальных услуг в электронном виде, утвержденного распоряжением Правительства Российской Федерации от 9 июня 2014 года № 991-р</t>
  </si>
  <si>
    <t>8</t>
  </si>
  <si>
    <t xml:space="preserve">Информирование населения муниципального образования в средствах массовой информации о преимуществах и порядке получения государственных и муниципальных услуг в электронной форме </t>
  </si>
  <si>
    <t>Противодействие коррупции в органах местного самоуправления и отдельных сферах управления</t>
  </si>
  <si>
    <t>Правовое управление Администрации города Воткинска, Управление муниципальной службы и кадров, Аппарат Администрации города Воткинска</t>
  </si>
  <si>
    <t>Отсутствие фактов коррупционного поведения муниципальных служащих</t>
  </si>
  <si>
    <t>Организация деятельности Совета по противодействию коррупции в муниципальном образовании «Город Воткинск»</t>
  </si>
  <si>
    <t>Аппарат  Администрации города Воткинска</t>
  </si>
  <si>
    <t>Создание межведомственного  органа, координирующего работу по противодействию коррупции в органах местного самоуправления</t>
  </si>
  <si>
    <t>Проведение антикоррупционной экспертизы проектов муниципальных правовых актов</t>
  </si>
  <si>
    <t>Правовое управление Администрации города Воткинска</t>
  </si>
  <si>
    <t>Исполнение законов Российской Федерации и Удмуртской Республики</t>
  </si>
  <si>
    <t>Анализ практики применения муниципальных правовых актов, регулирующих земельные правоотношения, использование муниципального имущества, исполнение муниципальными служащими  разрешительных и контрольных полномочий</t>
  </si>
  <si>
    <t>Выявление фактов коррупционного поведения муниципальных служащих</t>
  </si>
  <si>
    <t>Организация «телефона доверия» для приема сообщений от граждан о фактах коррупции в органах местного самоуправления</t>
  </si>
  <si>
    <t>Оперативное реагирование на сообщения о фактах коррупции в органах местного самоуправления</t>
  </si>
  <si>
    <t>10</t>
  </si>
  <si>
    <t>Разработка планов и программ комплексного социально-экономического развития муниципального образования «Город Воткинск», а также инновационных программ и инвестиционных проектов</t>
  </si>
  <si>
    <t>Обеспечение промышленного роста на предприятиях всех форм собственности города Воткинска</t>
  </si>
  <si>
    <t>Разработка планов и программ комплексного социально-экономического развития</t>
  </si>
  <si>
    <t>Обеспечение целенаправленного развития экономики города Воткинска</t>
  </si>
  <si>
    <t>Разработаны и утверждены: Стратегия социально-экономического развития г.Воткинска до 2025 года; - план реализации Стратегии; Программа "Создание условий для устойчивого экономического развития МО "Город Воткинск" на 2015-2020 годы;проведен анализ работы МУПов</t>
  </si>
  <si>
    <t>Осуществление мониторинга выполнения планов социально-экономического развития и инвестиционных программ</t>
  </si>
  <si>
    <t>Актуализация долгосрочных планов социально-экономического развития и инвестиционных программ</t>
  </si>
  <si>
    <t>Выполнено</t>
  </si>
  <si>
    <t>Выполнение мероприятий по привлечению инвестиционных средств</t>
  </si>
  <si>
    <t xml:space="preserve">Увеличение объема инвестиций во все сферы экономики города Воткинска </t>
  </si>
  <si>
    <t>Регулирование цен и тарифов на услуги, предоставляемые муниципальными предприятиями и учреждениями</t>
  </si>
  <si>
    <t>Реализация полномочий органов местного самоуправления</t>
  </si>
  <si>
    <t>11</t>
  </si>
  <si>
    <t>Осуществление закупок товаров, работ, услуг для обеспечения муниципальных нужд и нужд бюджетных учреждений</t>
  </si>
  <si>
    <t>Отдел закупок Администрации города Воткинска, контрактные управляющие Администрации города Воткинска и бюджетных учреждений, Управление учета и отчетности Администрации города Воткинска</t>
  </si>
  <si>
    <t>Исполнение Федерального закона от 05 апреля 2013 года № 44-ФЗ «О контрактной системе в сфере закупок товаров, работ, услуг для обеспечения государственных и муниципальных нужд»</t>
  </si>
  <si>
    <t>Рассмотрение заявок муниципальных заказчиков на определение поставщиков (подрядчиков, исполнителей) товаров, работ, услуг для муниципальных нужд</t>
  </si>
  <si>
    <t>Отдел закупок Администрации города Воткинска, контрактные управляющие Администрации города Воткинска и бюджетных учреждений</t>
  </si>
  <si>
    <t>Организация процедуры определения поставщиков (подрядчиков, исполнителей) для муниципальных заказчиков</t>
  </si>
  <si>
    <t>Отдел закупок Администрации города Воткинска</t>
  </si>
  <si>
    <t>Организация проведения заседаний Единой комиссии по размещению муниципальных закупок</t>
  </si>
  <si>
    <t>Обеспечение хранения в сроки, установленные законодательством, документации о закупках</t>
  </si>
  <si>
    <t>12</t>
  </si>
  <si>
    <t>Информационное обеспечение деятельности Администрации города  Воткинска</t>
  </si>
  <si>
    <t>Отдел информатизации и программного обеспечения Администрации города Воткинска, отдел по связям с общественностью и СМИ Администрации города Воткинска, Управления Администрации города Воткинска</t>
  </si>
  <si>
    <t>Высокий уровень доступности для населения информации о деятельности органов местного самоуправления города Воткинска</t>
  </si>
  <si>
    <t>Публикация правовых актов</t>
  </si>
  <si>
    <t>Отдел информатизации и программного обеспечения Администрации города Воткинска, Управления Администрации города Воткинска</t>
  </si>
  <si>
    <t>Исполнение норм федерального законодательства</t>
  </si>
  <si>
    <t>Информирование населения о деятельности администрации города Воткинска, о социально-экономическом развитии города Воткинска</t>
  </si>
  <si>
    <t>Повышение уровня удовлетворенности населения муниципальными услугами и деятельностью органов местного самоуправления в городе Воткинске</t>
  </si>
  <si>
    <t>Развитие функциональных возможностей официального сайта города Воткинска</t>
  </si>
  <si>
    <t>Увеличение количества пользователей официального сайта города Воткинска</t>
  </si>
  <si>
    <t>Архивное дело</t>
  </si>
  <si>
    <t>Организация Организация  хранения, учёта, комплектования и использования документов Архивного фонда Удмуртской Республики и других архивных документов</t>
  </si>
  <si>
    <t xml:space="preserve">Управление по делам архивов </t>
  </si>
  <si>
    <t>Хранение, комплектование, учет и спользование документов Архивного фонда Удмуртской Республики и других архивных документов</t>
  </si>
  <si>
    <t>Работы по повышению уровня безопасности управления по делам архивов и сохранности архивных фондов (реализация противопожарных мер,  обеспечение охраны объектов,  оснащение оборудованием и материалами для хранения документов на различных видах носителей)</t>
  </si>
  <si>
    <t>Управление по делам архивов Администирации МО "Город Воткинск"</t>
  </si>
  <si>
    <t>2015-2020 годы</t>
  </si>
  <si>
    <t xml:space="preserve">Поддержание в рабочем состоянии охранно-пожарной сигнализации, системы вентиляции и кондиционирования воздуха до 100%,  контроль температурно-влажностного режима – до 100%, картонирование архивных документов – до 100% </t>
  </si>
  <si>
    <t>контроль температурно-влажностного режима –  100%, картонирование архивных документов – 300 ед.хр. План на 2016 г. -99,2%  в  2016г. фактическое исполнение - 99,2%</t>
  </si>
  <si>
    <t xml:space="preserve">Физико – химическая и техническая обработка документов Архивного фонда Удмуртской Республики и других архивных документов, хранящихся в управлении по делам архивов 
</t>
  </si>
  <si>
    <t>Выполнение работ по реставрации, подшивке и переплету архивных документов на бумажном носителе (100 листов ежегодно).Консервацион-но-профилактическая обработка аудиовизуальных и электронных документов</t>
  </si>
  <si>
    <t xml:space="preserve">план на 2016 г. - 4 ед,хр., 70 листов, подшивка и переплет план - 45 ед.хр. выполнены работы в 2016г. по
 по реставрации - 4 ед.хр., 70 листов,  подшивке и переплету – 45 ед. хр., архивных документов на бумажном носителе
</t>
  </si>
  <si>
    <t>Комплектование Архивного фонда Удмуртской Республики</t>
  </si>
  <si>
    <t xml:space="preserve"> Прием на постоянное хранение  ежегодно 700ед.хр.  документов Архивного фонда Удмуртской Республики, хранящихся в организациях – источниках комплектования управления по делам архивов, а также приём документов, хранящихся в организациях   сверх установленного срока  </t>
  </si>
  <si>
    <t xml:space="preserve">План приема на 2016 г.- 797 ед.хр.,                                             принято на постоянное хранение  в 2016г.- 992  ед.хр.  </t>
  </si>
  <si>
    <t>Расширение доступа к документам Архивного фонда Удмуртской Республики и их популяризации</t>
  </si>
  <si>
    <t xml:space="preserve">Проведение 75 (12 в год) 
(информационных мероприятий  в форме экспонирование документальных выставок, подготовка радиопередач, публикация статей и подборок документов, в том числе в сети Интернет
</t>
  </si>
  <si>
    <t xml:space="preserve">План на 2016 год - 14 информационных мероприятий,                                                                                      Проведено в 2016г. - 15 информационных мероприятий.
 (3 выставки «Году кино посвящается», «Вставай Страна огромная...», "К 100-лению А.А. Болонкина, участника ВОВ, педагога, краеведа" , 3 статьи -«Ни о чем не жалею, раз такая судьба», "Хранители древнейшей старины, ценители архивной тишины...", "Конституция победителей", 3 информации на сайте ( статьи - «Рабочий поселок Воткинск», об открытии выставки «Вставай Страна огромная....», "Город Музы и Труда"), 2 экскурсия для руководителей  
кинотеатров города Воткинска, работников архивных служб , 2 школьных урока,  2 семинара для работников архивных служб)
</t>
  </si>
  <si>
    <t xml:space="preserve">Государственный учет документов Архивного фонда Удмуртской Республики, хранящихся в управлении по делам архивов </t>
  </si>
  <si>
    <t xml:space="preserve">Ведение государственного учета архивных документов, хранящих ся в управлении по делам архивов  по установленным форм- ам учета и отчетности, обеспечение включения в общеотраслевой учетный программный  комплекс «Архивный фонд» 100 % архивных дел </t>
  </si>
  <si>
    <t>Введено 100%</t>
  </si>
  <si>
    <t xml:space="preserve">Модернизация технологий работы на основе внедрения современных информационных и телекоммуникационных технологий </t>
  </si>
  <si>
    <t xml:space="preserve">Оцифровка  архивных дел, внедрение автомати -зированных 
программных комплексов, формирование автоматизированных баз данных, оснаще-ние в управлении по делам архивов  общественного места доступа к информациионным ресурсам
</t>
  </si>
  <si>
    <t>Внедрение автоматизированных программных комплексов, баз данных  к архивным документам, хранящимся в  управлении по делам архивов Администрации МО «Город Воткинск»</t>
  </si>
  <si>
    <t>Введение в базу данных «Архивный фонд» 100% фондов, 100%, описей и 100% заголовков дел</t>
  </si>
  <si>
    <t>Введено в базу данных «Архивный фонд» 100% фондов, 100%, описей и 100% заголовков дел</t>
  </si>
  <si>
    <t>Перевод архивных документов, хранящихся в управлении по делам архивов Администрации МО «Город Воткинск», в электронный вид (оцифровка)</t>
  </si>
  <si>
    <t>Оцифровка  8%  архивных дел, хранящихся в управлении по делам архивов Администрации МО «Город Воткинск»</t>
  </si>
  <si>
    <t>План на 2016г. - 8ед.хр., 783 страницы,                                          Оцифровано в 2016 г.- 8 ед.хр. , 783 страница</t>
  </si>
  <si>
    <t>Предоставление муниципальных  и государственных  услуг юридическим и физическим лицам</t>
  </si>
  <si>
    <t>Предоставление муниципальных  и государственных услуг юридическим и физическим лицам</t>
  </si>
  <si>
    <t xml:space="preserve">Предоставление гражданам и
организациям архивной
информации и копий архивных
документов
</t>
  </si>
  <si>
    <t>Прием и исполнение за год 1500 запросов граждан и организаций о предоставлении архивной информации в законодательно установленные сроки, в том числе в режиме «Одного окна»</t>
  </si>
  <si>
    <t xml:space="preserve">План на 2016г. -1410 запросов, Принято и исполнено в 2016г. -  1640  запросов в законодательно установленные сроки,  в т.ч.:
иные электронные системы - 561 запрос (ЭС «Деловая почта» -439,  электронная почта-122),
МФЦ - 140 запросов, 
 личный прием и  почта - 839 запросов
</t>
  </si>
  <si>
    <t>Оказание методической и практической помощи организациям в работе по организации документов в делопроизводстве, отбору и передаче в состав Архивного фонда Удмуртской Республики архивных документов, находящихся на временном хранении, подготовке нормативных и методических документов по вопросам делопроизводства и архивного дела</t>
  </si>
  <si>
    <t xml:space="preserve"> Проведение 430 (86 в год) мероприятий управления  по вопро-сам оказания методи-ческой и практичес-кой помощи органи-зациям-источникам комплектования управления по делам архивов Администра-ции МО «Город Воткинск»  </t>
  </si>
  <si>
    <r>
      <t>Управление организационной работы, документационного и хозяйственного обеспечения Администрации города</t>
    </r>
    <r>
      <rPr>
        <sz val="9"/>
        <rFont val="Times New Roman"/>
        <family val="1"/>
      </rPr>
      <t xml:space="preserve"> </t>
    </r>
    <r>
      <rPr>
        <b/>
        <sz val="9"/>
        <rFont val="Times New Roman"/>
        <family val="1"/>
      </rPr>
      <t>Воткинска </t>
    </r>
  </si>
  <si>
    <t>Кассовые расходы составили 96,7% к плану</t>
  </si>
  <si>
    <t>Экономия возникла по начислениям на оплату труда в связи с применением регрессивной шкалы налогообложения</t>
  </si>
  <si>
    <t>Кассовые расходы составили 98,1% к плану</t>
  </si>
  <si>
    <t>Экономия возникла в связи в продолжительным нахождением сотрудников на больничных (временная нетрудоспособность)</t>
  </si>
  <si>
    <t>Приобретено 24 наименования товаров. Приобретено работ, услуг - 36 наименований</t>
  </si>
  <si>
    <t>Кассовые расходы составили 89,6% к плану</t>
  </si>
  <si>
    <t>Экономия средств на представительские расходы образовалась в связи с длительным нахождением Главы муниципального образования на обучении в г.Москва</t>
  </si>
  <si>
    <t>Проведено 23 заседания, рассмотрено 388 административных материалов. Наложено штрафов на сумму 345 тыс.руб.</t>
  </si>
  <si>
    <t>Под опеку передано 17 несовершеннолетних</t>
  </si>
  <si>
    <t>Не предоставлялись. Полномочия переданы Министерству образования и науки Удмуртской Республики</t>
  </si>
  <si>
    <t>Проведено 24 заседания, рассмотрено 508 материалов. Наложено штрафов на сумму  546 тыс.руб.</t>
  </si>
  <si>
    <t>Составлено 3 списка</t>
  </si>
  <si>
    <t>Мероприятия не проводились</t>
  </si>
  <si>
    <t>Мероприятия проводятся по мере необходимости</t>
  </si>
  <si>
    <t>Обучение прошли 40 муниципальных служащих</t>
  </si>
  <si>
    <t>Работа проводилась в соответствии с утвержденным планом на 2016 год. Проведено 8 заседаний комиссии</t>
  </si>
  <si>
    <t>Конкурсы не проводились</t>
  </si>
  <si>
    <t>Конкурсы проводятся по мере необходимости</t>
  </si>
  <si>
    <t>Распоряжение Главы МО «Город Воткинск» от 27.02.2015г. № 15 «Об утверждении списка резерва управленческих кадров на 2015 год»</t>
  </si>
  <si>
    <t>Участники конкурса "Лучший муниципальный служащий Удмуртской Республики" поощрены денежной премией</t>
  </si>
  <si>
    <t>Проведен аукцион на оказание услуги по обновлению ПО «Консультатнт +» на 2016 год на сумму 266, 0 тыс.руб., приобретен планшет IPAD для электронного документооборота и программное обеспечение на сумму 137,0 тыс.руб.</t>
  </si>
  <si>
    <t>Проведен аукцион на услуги доступа к сети Интернет на 4 канала на 2016 год на сумму 118,0 тыс.руб.</t>
  </si>
  <si>
    <t>Продлен сертификат ключа ЭЦП для взаимодействия с порталом «Росреестр». Изготовлены ЭЦП для контрактных управляющих - 4 шт. Приобретен 1 ключ ЭЦП для взаимодействия в ГИС ЖКХ.</t>
  </si>
  <si>
    <r>
      <t>Обеспечено подключение 16 рабочих мест сотрудников, участвующих в оказании</t>
    </r>
    <r>
      <rPr>
        <sz val="9"/>
        <color indexed="8"/>
        <rFont val="Times New Roman"/>
        <family val="1"/>
      </rPr>
      <t xml:space="preserve"> муниципальных услуг к государственной информационной системе УР «Система исполнения регламентов УР» для осуществления межведомственного взаимодействия. Обеспечено подключение к системе ГАС "Управление" для формирования статистической отчетности по государственным и муниципальным услугам. Произведено подключение к системе "Электронный бюджет"</t>
    </r>
  </si>
  <si>
    <t>Приобретена электронная указка</t>
  </si>
  <si>
    <t>Проведено обучение специалиста по технической защите информации по обеспечению защиты персональных данных.</t>
  </si>
  <si>
    <t>Организовано межведомственное взаимодействие по всем услугам, требующим межведомственного взаимодействия</t>
  </si>
  <si>
    <t>Предельное количество должностей муниципальной службы уменьшено на 11% -  на 21 штатную единицу</t>
  </si>
  <si>
    <t>В здании Администрации города установлено 2 гостевых компютера для регистрации на ЕПГУ. Проведено 2 семинара для муниципальных служащих по оказанию помощи гражданам в ходе регистрации на ЕПГУ.</t>
  </si>
  <si>
    <t>Публикация вновь появившихся, актуализация ранее опубликованных и вывод из эксплуатации устаревших (в соответствии с законодательством) государственных и муниципальных услуг на ЕПГУ и (или) РПГУ. Мероприятия дорожной карты на 2016 год выполнены.</t>
  </si>
  <si>
    <t>Принят план работы на 2016 год . Проведено 1 заседание Совета</t>
  </si>
  <si>
    <t>Проведена правовая экспериза 3009 нормативно-правовых актов. Экспертиза 560 проектов соглашений, договоров и контрактов</t>
  </si>
  <si>
    <t>Комиссией по соблюдению требований к служебному поведению и урегулированию конфликтов интересов на муниципальной службе фактов коррупционного поведения не выявлено</t>
  </si>
  <si>
    <t>Определен телефон 5-17-11 и сайт http:// votkinsk.ru. Оформлен информационный стенд</t>
  </si>
  <si>
    <t>Сформирован перечень инвестиционных проектов. В Агентство инвестиционного развития направлена заявка на присвоение статуса ТОСЭР</t>
  </si>
  <si>
    <t>Утверждены цены на услуги, предоставляемые муниципальными предприятиями и учреждениями в 2016 году (по мере поступления заявок). Проведен анализ работы МУПов за 2015 год и 9 месяцев 2016 года</t>
  </si>
  <si>
    <t>Проведено 114 аукционов в электронной форме на сумму 229 831 тыс.руб., экономия составила 39 625 тыс.руб. Рассмотрено 326 заявок на участие в торгах, отклонено - 15 заявок</t>
  </si>
  <si>
    <t>Организация процедуры определения поставщиков регламентирована Постановлением Администрации города Воткинска от 23.03.2016 года № 456</t>
  </si>
  <si>
    <t>Проведено 189 заседаний Единой комиссии</t>
  </si>
  <si>
    <t>Размещено 430 постановлений Администрации города Воткинска, 102 решения Воткинской городской Думы</t>
  </si>
  <si>
    <t>Обеспечен бесперебойный доступ в к официальному сайту votkinsk.ru, и своевременное обновление информации. В СМИ размещено 208 информационных материалов</t>
  </si>
  <si>
    <t>Обеспечен быстрый доступ к государственным и муниципальным услугам в электронном виде, добавлено 12 новых разделов сайта</t>
  </si>
  <si>
    <t>2016г</t>
  </si>
  <si>
    <t>Обеспечение сбалансированности и устойчивости бюджета МО "Город Воткинск"</t>
  </si>
  <si>
    <t>2016г.</t>
  </si>
  <si>
    <t>Обеспечение сбалансированности Бюджета в ходе его исполнения, исполнение расходных обязательств</t>
  </si>
  <si>
    <t>Бюджет 2016г. Сбалансирован, дефицит закрыт переходящими остатками на 01.01.2016г</t>
  </si>
  <si>
    <t>В рабочем порядке</t>
  </si>
  <si>
    <t>Нормативно-методическое обеспечение и организация бюджетного процесса в МО "Город Воткинск"</t>
  </si>
  <si>
    <t>Организация бюджетного процесса в МО "Город Воткинск"</t>
  </si>
  <si>
    <t>Подготовлено постановление от 26.01.2016г., приказы о порядке исполнения сводной бюджетной росписи, применении бюджетной классификации, учетной политике</t>
  </si>
  <si>
    <t>Развитие информационной системы управления муниципальными финансами</t>
  </si>
  <si>
    <t>Повышение доверия к органам власти. Повышение качества бюджетного планирования. Оптимизация бюджетного процесса.</t>
  </si>
  <si>
    <t>Обеспечение бюджетного планирования в соответствии с нормативно-правовыми документами</t>
  </si>
  <si>
    <t>Обслуживание муниципального долга, реструктуризация задолженности</t>
  </si>
  <si>
    <t>Учет долговых обязательств в муниципальной долговой книге</t>
  </si>
  <si>
    <t>Создание условий для реализации программы</t>
  </si>
  <si>
    <t>Снижение неэффективных расходов бюджета</t>
  </si>
  <si>
    <t>Эффективное управление и распоряжение земельными ресурсами</t>
  </si>
  <si>
    <t> Управление муниципального имущества и земельных ресурсов города Воткинска</t>
  </si>
  <si>
    <t> 2015-2020 гг.</t>
  </si>
  <si>
    <t>Проведение работ по формированию и постановке на государственный учет земельных участков под многоквартирными домами ( без учета аварийных домов и домов блокированной застройки)</t>
  </si>
  <si>
    <t>в течении года</t>
  </si>
  <si>
    <t>Доведение до 86,75% доли МКД, расположенных на земельных участках в отношении которых осуществлен государственный  учет</t>
  </si>
  <si>
    <t>Поставлено на кадастровый учет- 5 домов, доля составляет -78 %</t>
  </si>
  <si>
    <t> Пополнение доходной части бюджета МО «Город Воткинск» от использования и распоряжения земельными ресурсами</t>
  </si>
  <si>
    <t>Продано право аренды -5 земельных участков, в собственность 15 земельных участков.</t>
  </si>
  <si>
    <t>Вовлечение в хозяйственный оборот неиспользуемых или используемых не по назначению земельных участков</t>
  </si>
  <si>
    <t> Вовлечение в хозяйственный оборот неиспользуемых или используемых не по назначению земельных участок, анализ предложений по их возможному использованию, в том числе продажа, передача в аренду</t>
  </si>
  <si>
    <t>Выявлено 2 з/уч без кадастровой стоимости, установлена величина годовой арендной платы</t>
  </si>
  <si>
    <t>Резервирование земель и изъятие земельных участков для муниципальных нужд</t>
  </si>
  <si>
    <t>  2015-2020 гг.</t>
  </si>
  <si>
    <t> Функция возложенная на органы местного самоуправления</t>
  </si>
  <si>
    <t>Потребность за отчетный период отсутствовала</t>
  </si>
  <si>
    <t>Формирование земельных участков для отдельных групп граждан, имеющим право на бесплатное предоставление земельных участков для индивидуального жилищного   строительства. Землеустроительные работы по установлению и координатному описанию границ МО "Город Воткинск"</t>
  </si>
  <si>
    <t>Обеспечение реализации социальных гарантий предусмотренных Законом № 68-РЗ от 15.12.2002 года в отношении отдельных групп граждан, имеющим право на бесплатное предоставление земельных участков для индивидуального жилищного   строительства.  Установление и координатное описание границ МО "Город Воткинск"</t>
  </si>
  <si>
    <t>Поступила субсидия из бюджета УР в целях реализации государственной программы УР "Управление государственным имуществом на 2013-2020 гг на сумму 1596,0 тыс. рублей. Поставлена на государственный кадастровый учет граница МО "Город Воткинск". Сформировано 227 участков для предоставления нуждающимся гражданам бесплатно для ИЖС по Закону УР 68-РЗ.</t>
  </si>
  <si>
    <t>Формирование и постановка на государственный кадастровый учет земельных участков расположенными под городскими лесами</t>
  </si>
  <si>
    <t>Создание условий для эффективного управления земельными ресурсами</t>
  </si>
  <si>
    <t>Сформировано и поставлено на учет 0 з/уч</t>
  </si>
  <si>
    <t xml:space="preserve">В связи с отсутствием финансирования на 2016 </t>
  </si>
  <si>
    <t>Предоставление муниципальной услуги «Предоставление собственникам зданий, строений, сооружений земельных участков, находящихся в неразграниченной государственной собственности или в муниципальной собственности, в собственность»</t>
  </si>
  <si>
    <t>Открытость деятельности органов местного самоуправления, сокращение административных барьеров</t>
  </si>
  <si>
    <t>Предоставлено 140 муниципальных услуг</t>
  </si>
  <si>
    <t>Предоставление муниципальной услуги «Предоставление собственникам и правообладателям  зданий, строений, сооружений земельных участков, находящихся в неразграниченной государственной собственности или в муниципальной собственности, в аренду»</t>
  </si>
  <si>
    <t>Предоставлено 199 муниципальных услуг</t>
  </si>
  <si>
    <t>Предоставление муниципальной услуги «Предоставление земельного участка, находящегося в неразграниченной государственной собственности  или в муниципальной собственности, в постоянное (бессрочное) пользование»</t>
  </si>
  <si>
    <t>Предоставлено 3 муниципальные услуги</t>
  </si>
  <si>
    <t>Предоставление муниципальной услуги «Прекращение права постоянного (бессрочного) пользования  земельным участком, находящимся в неразграниченной государственной собственности или в муниципальной собственности»</t>
  </si>
  <si>
    <t>Предоставлена 6 муниципальных услуг</t>
  </si>
  <si>
    <t>Предоставление муниципальной услуги «Утверждение схемы расположения земельного участка на кадастровом плане или кадастровой карте соответствующей территории»</t>
  </si>
  <si>
    <t>Предоставлено 182 муниципальные услуги</t>
  </si>
  <si>
    <t>Предоставление муниципальной услуги «Предоставление  земельных участков, находящихся в неразграниченной государственной собственности или в муниципальной собственности, для целей, не связанных со строительством»</t>
  </si>
  <si>
    <t>Предоставлено 0 услуг</t>
  </si>
  <si>
    <t>Предоставление муниципальной услуги «Предоставление земельных участков, находящихся в неразграниченной государственной собственности или в муниципальной собственности, для индивидуального жилищного строительства»</t>
  </si>
  <si>
    <t>Предоставление муниципальной услуги «Бесплатное предоставление земельных участков в собственность граждан в соответствии с Законом Удмуртской Республики от 16.декабря 2002 года № 68-РЗ»</t>
  </si>
  <si>
    <t>Предоставлено 415 муниципальных услуг</t>
  </si>
  <si>
    <t>Предоставление муниципальной услуги «Предоставление земельного участка, находящегося в неразграниченной государственной собственности  или в муниципальной собственности, в безвозмездное срочное  пользование»</t>
  </si>
  <si>
    <t>Предоставлено 10 муниципальных услуг</t>
  </si>
  <si>
    <t>Предоставление муниципальной услуги «Прекращение права безвозмездного срочного пользования  земельным участком, находящимся в неразграниченной государственной собственности или в муниципальной собственности»</t>
  </si>
  <si>
    <t>Государственная регистрация права муниципальной собственности на земельные участки</t>
  </si>
  <si>
    <t>Обеспечение государственной регистрации права муниципальной собственности на земельные участки</t>
  </si>
  <si>
    <t>Зарегистрировано в муниципальную собственность 19 земельных участков</t>
  </si>
  <si>
    <t>Оказание методической и консультационной помощи органам местного самоуправления, муниципальным предприятиям и учреждениям по вопросам управления земельными ресурсами</t>
  </si>
  <si>
    <t>Эффективное управление земельными ресурсами</t>
  </si>
  <si>
    <t>Дано консультаций всего 2533  в том числе юридическим лицам - 933</t>
  </si>
  <si>
    <t>Обеспечение межведомственного электронного взаимодействия в сфере управления земельными ресурсами, а также переход к предоставлению услуг в сфере управления земельными ресурсами в электронном виде</t>
  </si>
  <si>
    <t>Совершенствование системы управления земельными ресурсами посредством применения современных информационно-коммуникационных технологий</t>
  </si>
  <si>
    <t>По услугам организовано межведомственное взаиодействие. Сделано запросов в Межрайонную ИФНС № 3 в количестве  231; 
по УР, ФГБУ "ФКП Росреестра по УР"  в количестве 1460</t>
  </si>
  <si>
    <t>20</t>
  </si>
  <si>
    <t>Осуществление муниципального земельного контроля</t>
  </si>
  <si>
    <t xml:space="preserve">Соблюдение норм земельного законодательства, контроль над использованием земель на территории города Воткинска, направленный на предупреждение, выявление и пресечение нарушений в области землепользования </t>
  </si>
  <si>
    <t>Проведено проверок в кол-ве 39; из них выявлено 16 случаев нарушения требований земельного законодательства, 8 случаев нарушения водного законодательства. 8 собственников з/уч привлечены к административной ответственности Воткинским отделом Управлением Росреестра по УР и Минприроды УР на сумму 45,0 тыс.руб (на основании материалов).</t>
  </si>
  <si>
    <t>Недостаток технического оснащения</t>
  </si>
  <si>
    <t>Эффективное управление и распоряжение муниципальным имуществом</t>
  </si>
  <si>
    <t> Получение доходов в бюджет МО «Город Воткинск», создание оптимальной структуры собственности муниципального образования для выполнения функций органов местного самоуправления</t>
  </si>
  <si>
    <t>Утвержден Прогнозный План (Программа) приватизации  муниципального имущества на 2016-2018 годы (Решение Воткинской городской Думы от 30.03.2016 № 61-РП). Количественный результат приведен в форме 5, целевые показатели 09.3.6</t>
  </si>
  <si>
    <t>Низкая ликвидность объектов, в следствии чего снижение доходности от продажи</t>
  </si>
  <si>
    <t>Перераспределение имущества между публично-правовыми образованиями (Российской Федерацией, Удмуртской Республикой и т.д.), проведение работ по приему-передаче имущества</t>
  </si>
  <si>
    <t>Создание оптимальной структуры собственности МО «Город Воткинск» для выполнения полномочий (функций) органов местного самоуправления</t>
  </si>
  <si>
    <t>Рассмотрение обращений публично-правовых образований о передаче в собственность МО "Город Воткинск" имущества, подготовка пакетов документов по перераспределению имущества между уровнями власти в соответствии с действующим законодательством</t>
  </si>
  <si>
    <t>Повышение эффективности и прозрачности передачи муниципального имущества в аренду, а также иное вовлечение в хозяйственный оборот неиспользуемых или используемых не по назначению объектов недвижимости, находящихся в собственности МО «Город Воткинск»</t>
  </si>
  <si>
    <t>Сдача имущества в аренду, иное вовлечение муниципального имущества в хозяйственный оборот, получение доходов в бюджет МО «Город Воткинск»</t>
  </si>
  <si>
    <t>Заключение договоров предусматривающих переход прав владения и /или пользования в отношении муниципального имущества в соответствии с действующим законодательством, количественный результат приведен в форме 5, целевые показатели 09.3.5</t>
  </si>
  <si>
    <t>Выполнение функций главного администратора доходов бюджета МО «Город Воткинск» по соответствующим кодам бюджетной классификации, администрируемым Управлением муниципального имущества и земельных ресурсов г.Воткинска</t>
  </si>
  <si>
    <t>Администрирование доходов от использования имущества</t>
  </si>
  <si>
    <t>С начала года поступило доходов на сумму 97 011,9 тыс.руб., зачтено платежей на сумму 1 473,4 тыс.руб., возвращено - 1 058.4 тыс.руб. , в т.ч. безвозмездные поступления из бюджета УР</t>
  </si>
  <si>
    <t>Ведение Реестра муниципального имущества</t>
  </si>
  <si>
    <t>Учет имущества МО «Город Воткинск», обеспечение наполнения Реестра муниципального имущества информацией об объектах собственности</t>
  </si>
  <si>
    <t>Ведение учета имущества, включение и исключение муниципального имущества из Реестра, корректировка информации об объектах собственности</t>
  </si>
  <si>
    <t>Проблем не выявлено</t>
  </si>
  <si>
    <t>Бюджетный учет имущества казны</t>
  </si>
  <si>
    <t>Организация и ведение бюджетного учета имущества казны</t>
  </si>
  <si>
    <t xml:space="preserve"> С начала года включено в состав имущества казны, в т.ч. движимого и недвижимого имущества на сумму 36 109,0 тыс.руб., исключено на сумму 79 422,0 тыс.руб.</t>
  </si>
  <si>
    <t>Обеспечение подготовки технической документации и документации, необходимой для осуществления кадастрового учета объектов муниципальной собственности</t>
  </si>
  <si>
    <t>Достигнутый количественный результат приведенный в форме 5, целевой показатель 09.3.3</t>
  </si>
  <si>
    <t>Государственная регистрация права муниципальной собственности на объекты недвижимого имущества</t>
  </si>
  <si>
    <t>Обеспечение государственной регистрации права муниципальной собственности на объекты недвижимого имущества</t>
  </si>
  <si>
    <t>Достигнутый количественный результат приведенный в форме 5, целевой показатель 09.3.4</t>
  </si>
  <si>
    <t>Предоставление муниципальной услуги «Предоставление информации из Реестра муниципального имущества»</t>
  </si>
  <si>
    <t>Обеспечение раскрытия информации о муниципальном имуществе для всех заинтересованных лиц</t>
  </si>
  <si>
    <t>Услуга предоставляется в соответствии с действующим законодательством</t>
  </si>
  <si>
    <t>Оказание методической и консультационной помощи органам местного самоуправления, муниципальным предприятиям и учреждениям по вопросам управления имуществом</t>
  </si>
  <si>
    <t>Эффективное управление муниципальным имуществом</t>
  </si>
  <si>
    <t xml:space="preserve">По мере обращений оказывалась методическая и консультационная помощь </t>
  </si>
  <si>
    <t>Обеспечение межведомственного электронного взаимодействия в сфере управления муниципальным имуществом и земельными ресурсами, а также переход к предоставлению услуг в сфере управления муниципальным имуществом и земельными ресурсами в электронном виде</t>
  </si>
  <si>
    <t>Совершенствование системы управления муниципальным имуществом посредством применения современных информационно-коммуникационных технологий</t>
  </si>
  <si>
    <t>Содержание объектов, включенных в состав муниципальной казны</t>
  </si>
  <si>
    <t>Обеспечение содержания объектов, включенных в состав казны</t>
  </si>
  <si>
    <t>Расходы на коммунальные услуги по объектам муниципальной собственности составляют 768,8 тыс.руб.; за содержание и ремонт направлено 2034,9тыс.руб.; увеличение уставного капитала МУП "ТеплоСервис" 200,0 тыс.руб.</t>
  </si>
  <si>
    <t>Низкое ресурсное обеспечение мероприятий</t>
  </si>
  <si>
    <t>Осуществление эффективного управления и распоряжения муниципальным имуществом.
Осуществление эффективного управления и распоряжения  земельными ресурсами, находящимися в собственности  муниципального образования "Город Воткинск", а также земельными участками,  государственная собственность на которые не разграничена,  расположенными  на территории города Воткинска.</t>
  </si>
  <si>
    <t>Проведение мероприятий в рамках ресурсного обеспечения</t>
  </si>
  <si>
    <t>Низкое ресурсное обеспечение ряда мероприятий</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</si>
</sst>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
  </numFmts>
  <fonts count="75">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5"/>
      <name val="Times New Roman"/>
      <family val="1"/>
    </font>
    <font>
      <b/>
      <sz val="8.5"/>
      <name val="Times New Roman"/>
      <family val="1"/>
    </font>
    <font>
      <b/>
      <sz val="11"/>
      <color indexed="8"/>
      <name val="Calibri"/>
      <family val="2"/>
    </font>
    <font>
      <sz val="8.5"/>
      <name val="Calibri"/>
      <family val="2"/>
    </font>
    <font>
      <sz val="8"/>
      <name val="Calibri"/>
      <family val="2"/>
    </font>
    <font>
      <sz val="8.5"/>
      <color indexed="8"/>
      <name val="Times New Roman"/>
      <family val="1"/>
    </font>
    <font>
      <b/>
      <sz val="8.5"/>
      <color indexed="8"/>
      <name val="Times New Roman"/>
      <family val="1"/>
    </font>
    <font>
      <sz val="8.5"/>
      <color indexed="8"/>
      <name val="Calibri"/>
      <family val="2"/>
    </font>
    <font>
      <sz val="8"/>
      <name val="Times New Roman"/>
      <family val="1"/>
    </font>
    <font>
      <sz val="10"/>
      <color indexed="8"/>
      <name val="Times New Roman"/>
      <family val="1"/>
    </font>
    <font>
      <sz val="8"/>
      <color indexed="8"/>
      <name val="Times New Roman"/>
      <family val="1"/>
    </font>
    <font>
      <b/>
      <sz val="10"/>
      <color indexed="8"/>
      <name val="Times New Roman"/>
      <family val="1"/>
    </font>
    <font>
      <b/>
      <sz val="12"/>
      <name val="Times New Roman"/>
      <family val="1"/>
    </font>
    <font>
      <b/>
      <sz val="8"/>
      <name val="Times New Roman"/>
      <family val="1"/>
    </font>
    <font>
      <sz val="10"/>
      <name val="Calibri"/>
      <family val="2"/>
    </font>
    <font>
      <sz val="11"/>
      <name val="Calibri"/>
      <family val="2"/>
    </font>
    <font>
      <sz val="11"/>
      <color indexed="8"/>
      <name val="Times New Roman"/>
      <family val="1"/>
    </font>
    <font>
      <vertAlign val="subscript"/>
      <sz val="8"/>
      <color indexed="8"/>
      <name val="Times New Roman"/>
      <family val="1"/>
    </font>
    <font>
      <b/>
      <sz val="10"/>
      <name val="Calibri"/>
      <family val="2"/>
    </font>
    <font>
      <sz val="7"/>
      <name val="Times New Roman"/>
      <family val="1"/>
    </font>
    <font>
      <sz val="8"/>
      <color indexed="8"/>
      <name val="Calibri"/>
      <family val="2"/>
    </font>
    <font>
      <sz val="12"/>
      <name val="Times New Roman"/>
      <family val="1"/>
    </font>
    <font>
      <b/>
      <sz val="9"/>
      <color indexed="8"/>
      <name val="Times New Roman"/>
      <family val="1"/>
    </font>
    <font>
      <sz val="9"/>
      <color indexed="8"/>
      <name val="Times New Roman"/>
      <family val="1"/>
    </font>
    <font>
      <sz val="12"/>
      <color indexed="8"/>
      <name val="Times New Roman"/>
      <family val="1"/>
    </font>
    <font>
      <sz val="9"/>
      <color indexed="10"/>
      <name val="Times New Roman"/>
      <family val="1"/>
    </font>
    <font>
      <sz val="9"/>
      <name val="Calibri"/>
      <family val="2"/>
    </font>
    <font>
      <b/>
      <sz val="9"/>
      <name val="Calibri"/>
      <family val="2"/>
    </font>
    <font>
      <u val="single"/>
      <sz val="9"/>
      <color indexed="8"/>
      <name val="Times New Roman"/>
      <family val="1"/>
    </font>
    <font>
      <b/>
      <sz val="11"/>
      <name val="Calibri"/>
      <family val="2"/>
    </font>
    <font>
      <strike/>
      <sz val="8.5"/>
      <name val="Times New Roman"/>
      <family val="1"/>
    </font>
    <font>
      <b/>
      <sz val="8.5"/>
      <color indexed="10"/>
      <name val="Times New Roman"/>
      <family val="1"/>
    </font>
    <font>
      <b/>
      <sz val="11"/>
      <color indexed="8"/>
      <name val="Times New Roman"/>
      <family val="1"/>
    </font>
    <font>
      <b/>
      <u val="single"/>
      <sz val="8.5"/>
      <color indexed="8"/>
      <name val="Times New Roman"/>
      <family val="1"/>
    </font>
    <font>
      <i/>
      <sz val="8.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
      <sz val="9"/>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59996342659"/>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medium">
        <color rgb="FF000000"/>
      </left>
      <right style="thin"/>
      <top style="thin"/>
      <bottom style="medium">
        <color rgb="FF000000"/>
      </bottom>
    </border>
    <border>
      <left style="thin"/>
      <right style="medium">
        <color rgb="FF000000"/>
      </right>
      <top style="thin"/>
      <bottom style="thin"/>
    </border>
    <border>
      <left style="medium">
        <color rgb="FF000000"/>
      </left>
      <right style="thin"/>
      <top style="thin"/>
      <bottom style="thin"/>
    </border>
    <border>
      <left style="medium">
        <color rgb="FF000000"/>
      </left>
      <right/>
      <top/>
      <bottom style="medium">
        <color rgb="FF000000"/>
      </bottom>
    </border>
    <border>
      <left style="medium">
        <color rgb="FF000000"/>
      </left>
      <right style="thin"/>
      <top style="medium"/>
      <bottom style="medium">
        <color rgb="FF000000"/>
      </bottom>
    </border>
    <border>
      <left style="medium">
        <color rgb="FF000000"/>
      </left>
      <right style="thin"/>
      <top style="medium">
        <color rgb="FF000000"/>
      </top>
      <bottom style="medium">
        <color rgb="FF000000"/>
      </bottom>
    </border>
    <border>
      <left style="thin"/>
      <right style="thin"/>
      <top style="medium">
        <color rgb="FF000000"/>
      </top>
      <bottom style="thin"/>
    </border>
    <border>
      <left style="thin"/>
      <right style="medium">
        <color rgb="FF000000"/>
      </right>
      <top style="medium">
        <color rgb="FF000000"/>
      </top>
      <bottom style="thin"/>
    </border>
    <border>
      <left style="thin">
        <color rgb="FF000000"/>
      </left>
      <right/>
      <top style="thin"/>
      <bottom style="thin">
        <color rgb="FF000000"/>
      </bottom>
    </border>
    <border>
      <left style="thin"/>
      <right style="thin"/>
      <top/>
      <bottom/>
    </border>
    <border>
      <left/>
      <right/>
      <top style="thin"/>
      <bottom style="thin"/>
    </border>
    <border>
      <left/>
      <right/>
      <top style="thin"/>
      <bottom/>
    </border>
    <border>
      <left style="thin"/>
      <right/>
      <top/>
      <bottom/>
    </border>
    <border>
      <left/>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1" fillId="32" borderId="0" applyNumberFormat="0" applyBorder="0" applyAlignment="0" applyProtection="0"/>
  </cellStyleXfs>
  <cellXfs count="500">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3" fontId="6" fillId="0" borderId="10" xfId="0" applyNumberFormat="1" applyFont="1" applyFill="1" applyBorder="1" applyAlignment="1">
      <alignment horizontal="center" vertical="center"/>
    </xf>
    <xf numFmtId="0" fontId="7" fillId="0" borderId="10" xfId="0" applyFont="1" applyFill="1" applyBorder="1" applyAlignment="1">
      <alignment horizontal="center" vertical="top"/>
    </xf>
    <xf numFmtId="0" fontId="15" fillId="0" borderId="0" xfId="0" applyFont="1" applyAlignment="1">
      <alignment/>
    </xf>
    <xf numFmtId="0" fontId="6"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164" fontId="7" fillId="33" borderId="10" xfId="0" applyNumberFormat="1" applyFont="1" applyFill="1" applyBorder="1" applyAlignment="1">
      <alignment horizontal="right" vertical="center"/>
    </xf>
    <xf numFmtId="0" fontId="6" fillId="33" borderId="10" xfId="0" applyFont="1" applyFill="1" applyBorder="1" applyAlignment="1">
      <alignment horizontal="left" vertical="center" wrapText="1"/>
    </xf>
    <xf numFmtId="164" fontId="6" fillId="33" borderId="10" xfId="0" applyNumberFormat="1" applyFont="1" applyFill="1" applyBorder="1" applyAlignment="1">
      <alignment horizontal="right" vertical="center"/>
    </xf>
    <xf numFmtId="165" fontId="6" fillId="33" borderId="10" xfId="0" applyNumberFormat="1" applyFont="1" applyFill="1" applyBorder="1" applyAlignment="1">
      <alignment horizontal="right" vertical="center"/>
    </xf>
    <xf numFmtId="164" fontId="0" fillId="0" borderId="0" xfId="0" applyNumberFormat="1" applyAlignment="1">
      <alignment/>
    </xf>
    <xf numFmtId="0" fontId="6" fillId="33" borderId="10" xfId="0" applyFont="1" applyFill="1" applyBorder="1" applyAlignment="1">
      <alignment horizontal="left" vertical="center" wrapText="1" indent="1"/>
    </xf>
    <xf numFmtId="0" fontId="6" fillId="33" borderId="10" xfId="0" applyFont="1" applyFill="1" applyBorder="1" applyAlignment="1">
      <alignment horizontal="left" vertical="top" wrapText="1"/>
    </xf>
    <xf numFmtId="0" fontId="6" fillId="33" borderId="10" xfId="0" applyFont="1" applyFill="1" applyBorder="1" applyAlignment="1">
      <alignment vertical="center" wrapText="1"/>
    </xf>
    <xf numFmtId="165" fontId="12" fillId="0" borderId="10" xfId="0" applyNumberFormat="1" applyFont="1" applyBorder="1" applyAlignment="1">
      <alignment/>
    </xf>
    <xf numFmtId="165" fontId="11" fillId="0" borderId="10" xfId="0" applyNumberFormat="1" applyFont="1" applyBorder="1" applyAlignment="1">
      <alignment/>
    </xf>
    <xf numFmtId="164" fontId="6" fillId="33" borderId="10" xfId="0" applyNumberFormat="1" applyFont="1" applyFill="1" applyBorder="1" applyAlignment="1">
      <alignment vertical="center"/>
    </xf>
    <xf numFmtId="0" fontId="11" fillId="0" borderId="10" xfId="0" applyFont="1" applyBorder="1" applyAlignment="1">
      <alignment vertical="center" wrapText="1"/>
    </xf>
    <xf numFmtId="165" fontId="7" fillId="0" borderId="10" xfId="0" applyNumberFormat="1" applyFont="1" applyFill="1" applyBorder="1" applyAlignment="1">
      <alignment horizontal="right" vertical="center"/>
    </xf>
    <xf numFmtId="0" fontId="18" fillId="0" borderId="0" xfId="0" applyFont="1" applyFill="1" applyAlignment="1">
      <alignment horizontal="center" wrapText="1"/>
    </xf>
    <xf numFmtId="0" fontId="13" fillId="0" borderId="0" xfId="0" applyFont="1" applyAlignment="1">
      <alignment/>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8" fillId="0" borderId="0" xfId="0" applyFont="1" applyAlignment="1">
      <alignment/>
    </xf>
    <xf numFmtId="0" fontId="8" fillId="0" borderId="0" xfId="0" applyFont="1" applyAlignment="1">
      <alignment vertical="center"/>
    </xf>
    <xf numFmtId="0" fontId="6"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0" xfId="0" applyFont="1" applyFill="1" applyAlignment="1">
      <alignment/>
    </xf>
    <xf numFmtId="0" fontId="19" fillId="0" borderId="0" xfId="0" applyFont="1" applyFill="1" applyAlignment="1">
      <alignment horizontal="center"/>
    </xf>
    <xf numFmtId="49" fontId="14" fillId="0" borderId="10" xfId="0" applyNumberFormat="1" applyFont="1" applyFill="1" applyBorder="1" applyAlignment="1">
      <alignment horizontal="center" vertical="center"/>
    </xf>
    <xf numFmtId="165" fontId="6" fillId="0" borderId="10"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justify" vertical="center" wrapText="1"/>
    </xf>
    <xf numFmtId="0" fontId="14" fillId="0" borderId="0" xfId="0" applyFont="1" applyFill="1" applyAlignment="1">
      <alignment/>
    </xf>
    <xf numFmtId="0" fontId="10" fillId="0" borderId="0" xfId="0" applyFont="1" applyFill="1" applyAlignment="1">
      <alignment/>
    </xf>
    <xf numFmtId="0" fontId="19" fillId="0" borderId="0" xfId="0" applyFont="1" applyFill="1" applyAlignment="1">
      <alignment horizontal="justify" vertical="center"/>
    </xf>
    <xf numFmtId="0" fontId="21" fillId="0" borderId="0" xfId="0" applyFont="1" applyAlignment="1">
      <alignment/>
    </xf>
    <xf numFmtId="0" fontId="10" fillId="0" borderId="0" xfId="0" applyFont="1" applyAlignment="1">
      <alignment/>
    </xf>
    <xf numFmtId="49" fontId="6" fillId="0" borderId="10" xfId="0" applyNumberFormat="1"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22" fillId="0" borderId="0" xfId="0" applyFont="1" applyAlignment="1">
      <alignment horizontal="center" vertical="center"/>
    </xf>
    <xf numFmtId="0" fontId="16" fillId="0" borderId="0" xfId="0" applyFont="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3" fontId="6" fillId="0" borderId="10" xfId="0" applyNumberFormat="1" applyFont="1" applyFill="1" applyBorder="1" applyAlignment="1">
      <alignment horizontal="center" vertical="center" wrapText="1"/>
    </xf>
    <xf numFmtId="14" fontId="11" fillId="0" borderId="10" xfId="0" applyNumberFormat="1" applyFont="1" applyBorder="1" applyAlignment="1">
      <alignment horizontal="center" vertical="center" wrapText="1"/>
    </xf>
    <xf numFmtId="0" fontId="14" fillId="0" borderId="0" xfId="0" applyFont="1" applyAlignment="1">
      <alignment horizontal="justify" vertical="center"/>
    </xf>
    <xf numFmtId="0" fontId="10" fillId="0" borderId="0" xfId="0" applyFont="1" applyAlignment="1">
      <alignment horizontal="justify" vertical="center"/>
    </xf>
    <xf numFmtId="2" fontId="21" fillId="0" borderId="0" xfId="0" applyNumberFormat="1" applyFont="1" applyAlignment="1">
      <alignment/>
    </xf>
    <xf numFmtId="2" fontId="10" fillId="0" borderId="0" xfId="0" applyNumberFormat="1" applyFont="1" applyAlignment="1">
      <alignment/>
    </xf>
    <xf numFmtId="0" fontId="8" fillId="0" borderId="0" xfId="0" applyFont="1" applyAlignment="1">
      <alignment/>
    </xf>
    <xf numFmtId="0" fontId="3"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24" fillId="34" borderId="10" xfId="0" applyFont="1" applyFill="1" applyBorder="1" applyAlignment="1">
      <alignment horizontal="center" vertical="center" wrapText="1"/>
    </xf>
    <xf numFmtId="0" fontId="24" fillId="34" borderId="10" xfId="0" applyFont="1" applyFill="1" applyBorder="1" applyAlignment="1">
      <alignment horizontal="justify" vertical="center" wrapText="1"/>
    </xf>
    <xf numFmtId="0" fontId="3" fillId="34" borderId="10" xfId="0" applyFont="1" applyFill="1" applyBorder="1" applyAlignment="1">
      <alignment horizontal="justify" vertical="center"/>
    </xf>
    <xf numFmtId="0" fontId="24" fillId="0" borderId="0" xfId="0" applyFont="1" applyAlignment="1">
      <alignment/>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10" xfId="0" applyFont="1" applyBorder="1" applyAlignment="1">
      <alignment horizontal="justify" vertical="top" wrapText="1"/>
    </xf>
    <xf numFmtId="0" fontId="2" fillId="0" borderId="10" xfId="0" applyFont="1" applyBorder="1" applyAlignment="1">
      <alignment horizontal="justify" vertical="center"/>
    </xf>
    <xf numFmtId="0" fontId="20" fillId="0" borderId="0" xfId="0" applyFont="1" applyAlignment="1">
      <alignment/>
    </xf>
    <xf numFmtId="0" fontId="20" fillId="0" borderId="10" xfId="0" applyFont="1" applyBorder="1" applyAlignment="1">
      <alignment/>
    </xf>
    <xf numFmtId="0" fontId="26" fillId="0" borderId="0" xfId="0" applyFont="1" applyAlignment="1">
      <alignment/>
    </xf>
    <xf numFmtId="0" fontId="0" fillId="0" borderId="0" xfId="0" applyFill="1" applyAlignment="1">
      <alignment/>
    </xf>
    <xf numFmtId="49" fontId="6" fillId="0" borderId="10" xfId="0" applyNumberFormat="1" applyFont="1" applyFill="1" applyBorder="1" applyAlignment="1">
      <alignment horizontal="center" vertical="top"/>
    </xf>
    <xf numFmtId="164" fontId="7" fillId="0" borderId="10" xfId="0" applyNumberFormat="1" applyFont="1" applyFill="1" applyBorder="1" applyAlignment="1">
      <alignment/>
    </xf>
    <xf numFmtId="0" fontId="6" fillId="0" borderId="10" xfId="0" applyFont="1" applyFill="1" applyBorder="1" applyAlignment="1">
      <alignment horizontal="center"/>
    </xf>
    <xf numFmtId="0" fontId="22" fillId="0" borderId="0" xfId="0" applyFont="1" applyAlignment="1">
      <alignment vertical="center"/>
    </xf>
    <xf numFmtId="49" fontId="22" fillId="0" borderId="0" xfId="0" applyNumberFormat="1" applyFont="1" applyAlignment="1">
      <alignment vertical="center"/>
    </xf>
    <xf numFmtId="49" fontId="7" fillId="0" borderId="10" xfId="0" applyNumberFormat="1" applyFont="1" applyFill="1" applyBorder="1" applyAlignment="1">
      <alignment horizontal="center" vertical="top"/>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0" fontId="20" fillId="0" borderId="11" xfId="0" applyFont="1" applyFill="1" applyBorder="1" applyAlignment="1">
      <alignment horizontal="center" vertical="top" wrapText="1"/>
    </xf>
    <xf numFmtId="0" fontId="2" fillId="0" borderId="11" xfId="0" applyFont="1" applyFill="1" applyBorder="1" applyAlignment="1">
      <alignment horizontal="justify" vertical="top" wrapText="1"/>
    </xf>
    <xf numFmtId="49" fontId="2" fillId="0" borderId="11" xfId="0" applyNumberFormat="1" applyFont="1" applyFill="1" applyBorder="1" applyAlignment="1">
      <alignment horizontal="center" vertical="top"/>
    </xf>
    <xf numFmtId="0" fontId="2" fillId="0" borderId="11" xfId="0" applyFont="1" applyFill="1" applyBorder="1" applyAlignment="1">
      <alignment horizontal="justify" vertical="top"/>
    </xf>
    <xf numFmtId="0" fontId="20" fillId="0" borderId="0" xfId="0" applyFont="1" applyFill="1" applyAlignment="1">
      <alignment vertical="top"/>
    </xf>
    <xf numFmtId="0" fontId="20" fillId="33" borderId="10" xfId="0" applyFont="1" applyFill="1" applyBorder="1" applyAlignment="1">
      <alignment/>
    </xf>
    <xf numFmtId="0" fontId="24" fillId="34" borderId="0" xfId="0" applyFont="1" applyFill="1" applyAlignment="1">
      <alignment/>
    </xf>
    <xf numFmtId="49" fontId="6"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top" wrapText="1"/>
    </xf>
    <xf numFmtId="49" fontId="3" fillId="0" borderId="10" xfId="0" applyNumberFormat="1" applyFont="1" applyFill="1" applyBorder="1" applyAlignment="1">
      <alignment horizontal="center" vertical="top"/>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0" fontId="24" fillId="0" borderId="0" xfId="0" applyFont="1" applyFill="1" applyAlignment="1">
      <alignment/>
    </xf>
    <xf numFmtId="0" fontId="4" fillId="0" borderId="12" xfId="0" applyFont="1" applyFill="1" applyBorder="1" applyAlignment="1">
      <alignment horizontal="center" vertical="top" wrapText="1"/>
    </xf>
    <xf numFmtId="0" fontId="29" fillId="0" borderId="0" xfId="0" applyFont="1" applyAlignment="1">
      <alignment wrapText="1"/>
    </xf>
    <xf numFmtId="0" fontId="4" fillId="0" borderId="10" xfId="0" applyFont="1" applyFill="1" applyBorder="1" applyAlignment="1">
      <alignment horizontal="center" vertical="top" wrapText="1"/>
    </xf>
    <xf numFmtId="0" fontId="29" fillId="0" borderId="0" xfId="0" applyFont="1" applyAlignment="1">
      <alignment horizontal="center" vertical="top" wrapText="1"/>
    </xf>
    <xf numFmtId="0" fontId="3" fillId="0" borderId="10" xfId="0" applyFont="1" applyBorder="1" applyAlignment="1">
      <alignment horizontal="justify" vertical="top" wrapText="1"/>
    </xf>
    <xf numFmtId="0" fontId="24" fillId="0" borderId="10" xfId="0" applyFont="1" applyBorder="1" applyAlignment="1">
      <alignment/>
    </xf>
    <xf numFmtId="0" fontId="28" fillId="0" borderId="10" xfId="0" applyFont="1" applyBorder="1" applyAlignment="1">
      <alignment horizontal="center" vertical="top" wrapText="1"/>
    </xf>
    <xf numFmtId="0" fontId="28" fillId="0" borderId="10" xfId="0" applyFont="1" applyBorder="1" applyAlignment="1">
      <alignment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center" wrapText="1"/>
    </xf>
    <xf numFmtId="0" fontId="5" fillId="0" borderId="12"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justify" vertical="center"/>
    </xf>
    <xf numFmtId="49" fontId="4" fillId="0" borderId="10"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14" xfId="0" applyFont="1" applyBorder="1" applyAlignment="1">
      <alignment vertical="top" wrapText="1"/>
    </xf>
    <xf numFmtId="0" fontId="4" fillId="0" borderId="10" xfId="0" applyFont="1" applyBorder="1" applyAlignment="1">
      <alignment horizontal="justify" vertical="center"/>
    </xf>
    <xf numFmtId="0" fontId="4" fillId="0" borderId="14" xfId="0" applyFont="1" applyBorder="1" applyAlignment="1">
      <alignment horizontal="left" vertical="top" wrapText="1"/>
    </xf>
    <xf numFmtId="0" fontId="32" fillId="0" borderId="10" xfId="0" applyFont="1" applyBorder="1" applyAlignment="1">
      <alignment/>
    </xf>
    <xf numFmtId="0" fontId="4" fillId="0" borderId="10" xfId="0" applyFont="1" applyBorder="1" applyAlignment="1">
      <alignment horizontal="left" vertical="top" wrapText="1"/>
    </xf>
    <xf numFmtId="0" fontId="33" fillId="0" borderId="10" xfId="0" applyFont="1" applyBorder="1" applyAlignment="1">
      <alignment/>
    </xf>
    <xf numFmtId="0" fontId="4" fillId="0" borderId="10" xfId="0" applyFont="1" applyFill="1" applyBorder="1" applyAlignment="1">
      <alignment horizontal="justify" vertical="top" wrapText="1"/>
    </xf>
    <xf numFmtId="0" fontId="4" fillId="0" borderId="10" xfId="0" applyNumberFormat="1" applyFont="1" applyBorder="1" applyAlignment="1">
      <alignment horizontal="justify" vertical="top" wrapText="1"/>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top"/>
    </xf>
    <xf numFmtId="0" fontId="5" fillId="0" borderId="10" xfId="0" applyFont="1" applyFill="1" applyBorder="1" applyAlignment="1">
      <alignment vertical="top" wrapText="1"/>
    </xf>
    <xf numFmtId="0" fontId="5" fillId="0" borderId="10" xfId="0" applyFont="1" applyFill="1" applyBorder="1" applyAlignment="1">
      <alignment horizontal="justify" vertical="top" wrapText="1"/>
    </xf>
    <xf numFmtId="0" fontId="4" fillId="0" borderId="10" xfId="0" applyFont="1" applyBorder="1" applyAlignment="1">
      <alignment horizontal="justify" vertical="top" wrapText="1"/>
    </xf>
    <xf numFmtId="0" fontId="4" fillId="0" borderId="10" xfId="0" applyFont="1" applyFill="1" applyBorder="1" applyAlignment="1">
      <alignment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justify" vertical="top" wrapText="1"/>
    </xf>
    <xf numFmtId="0" fontId="4" fillId="0" borderId="14" xfId="0" applyFont="1" applyFill="1" applyBorder="1" applyAlignment="1">
      <alignment horizontal="left"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49" fontId="4" fillId="0" borderId="12" xfId="0" applyNumberFormat="1" applyFont="1" applyFill="1" applyBorder="1" applyAlignment="1">
      <alignment horizontal="center" vertical="top"/>
    </xf>
    <xf numFmtId="0" fontId="4" fillId="0" borderId="15" xfId="0" applyFont="1" applyFill="1" applyBorder="1" applyAlignment="1">
      <alignment horizontal="center" vertical="top" wrapText="1"/>
    </xf>
    <xf numFmtId="0" fontId="4" fillId="0" borderId="16" xfId="0" applyFont="1" applyFill="1" applyBorder="1" applyAlignment="1">
      <alignment horizontal="left" vertical="top" wrapText="1"/>
    </xf>
    <xf numFmtId="0" fontId="33" fillId="0" borderId="12" xfId="0" applyFont="1" applyBorder="1" applyAlignment="1">
      <alignment/>
    </xf>
    <xf numFmtId="0" fontId="4" fillId="0" borderId="10" xfId="0" applyFont="1" applyFill="1" applyBorder="1" applyAlignment="1">
      <alignment horizontal="center" vertical="top"/>
    </xf>
    <xf numFmtId="49" fontId="4" fillId="0" borderId="17"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0" fontId="4" fillId="0" borderId="11"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left" vertical="top" wrapText="1"/>
    </xf>
    <xf numFmtId="0" fontId="33" fillId="0" borderId="11" xfId="0" applyFont="1" applyBorder="1" applyAlignment="1">
      <alignment/>
    </xf>
    <xf numFmtId="0" fontId="33" fillId="0" borderId="10" xfId="0" applyFont="1" applyFill="1" applyBorder="1" applyAlignment="1">
      <alignment horizontal="center" vertical="top"/>
    </xf>
    <xf numFmtId="0" fontId="15" fillId="0" borderId="10" xfId="0" applyFont="1" applyBorder="1" applyAlignment="1">
      <alignment horizontal="center" vertical="center" wrapText="1"/>
    </xf>
    <xf numFmtId="0" fontId="15" fillId="0" borderId="10" xfId="0" applyFont="1" applyBorder="1" applyAlignment="1">
      <alignment vertical="top" wrapText="1"/>
    </xf>
    <xf numFmtId="0" fontId="15" fillId="0" borderId="10" xfId="0" applyFont="1" applyBorder="1" applyAlignment="1">
      <alignment vertical="top"/>
    </xf>
    <xf numFmtId="0" fontId="15" fillId="0" borderId="10" xfId="0" applyFont="1" applyBorder="1" applyAlignment="1">
      <alignment wrapText="1"/>
    </xf>
    <xf numFmtId="0" fontId="15" fillId="0" borderId="0" xfId="0" applyFont="1" applyAlignment="1">
      <alignment/>
    </xf>
    <xf numFmtId="14" fontId="15" fillId="0" borderId="10" xfId="0" applyNumberFormat="1" applyFont="1" applyBorder="1" applyAlignment="1">
      <alignment horizontal="center" vertical="center" wrapText="1"/>
    </xf>
    <xf numFmtId="0" fontId="15" fillId="0" borderId="0" xfId="0" applyFont="1" applyAlignment="1">
      <alignment horizontal="justify"/>
    </xf>
    <xf numFmtId="0" fontId="15" fillId="0" borderId="10" xfId="0" applyFont="1" applyBorder="1" applyAlignment="1">
      <alignment vertical="top"/>
    </xf>
    <xf numFmtId="0" fontId="15" fillId="0" borderId="10" xfId="0" applyFont="1" applyBorder="1" applyAlignment="1">
      <alignment horizontal="justify"/>
    </xf>
    <xf numFmtId="0" fontId="15" fillId="0" borderId="10" xfId="0" applyFont="1" applyBorder="1" applyAlignment="1">
      <alignment wrapText="1"/>
    </xf>
    <xf numFmtId="0" fontId="6" fillId="0" borderId="13" xfId="0" applyFont="1" applyFill="1" applyBorder="1" applyAlignment="1">
      <alignment horizontal="center" vertical="center" wrapText="1"/>
    </xf>
    <xf numFmtId="0" fontId="7" fillId="0" borderId="10" xfId="0" applyFont="1" applyFill="1" applyBorder="1" applyAlignment="1">
      <alignment horizontal="center" vertical="center"/>
    </xf>
    <xf numFmtId="0" fontId="29" fillId="0" borderId="10" xfId="0" applyFont="1" applyBorder="1" applyAlignment="1">
      <alignment vertical="justify"/>
    </xf>
    <xf numFmtId="0" fontId="6" fillId="0" borderId="13" xfId="0" applyFont="1" applyFill="1" applyBorder="1" applyAlignment="1">
      <alignment horizontal="center" vertical="center"/>
    </xf>
    <xf numFmtId="3" fontId="6" fillId="0" borderId="10" xfId="0" applyNumberFormat="1" applyFont="1" applyBorder="1" applyAlignment="1">
      <alignment horizontal="center" vertical="center" wrapText="1"/>
    </xf>
    <xf numFmtId="3" fontId="6" fillId="0" borderId="14" xfId="0" applyNumberFormat="1" applyFont="1" applyFill="1" applyBorder="1" applyAlignment="1">
      <alignment horizontal="center" vertical="center"/>
    </xf>
    <xf numFmtId="0" fontId="29" fillId="0" borderId="0" xfId="0" applyFont="1" applyAlignment="1">
      <alignment horizontal="left" vertical="justify"/>
    </xf>
    <xf numFmtId="165" fontId="6" fillId="0" borderId="10" xfId="0" applyNumberFormat="1" applyFont="1" applyBorder="1" applyAlignment="1">
      <alignment horizontal="center" vertical="center" wrapText="1"/>
    </xf>
    <xf numFmtId="165" fontId="6" fillId="0" borderId="14" xfId="0" applyNumberFormat="1" applyFont="1" applyFill="1" applyBorder="1" applyAlignment="1">
      <alignment horizontal="center" vertical="center"/>
    </xf>
    <xf numFmtId="165" fontId="6" fillId="0" borderId="10" xfId="0" applyNumberFormat="1" applyFont="1" applyFill="1" applyBorder="1" applyAlignment="1">
      <alignment horizontal="center" vertical="center"/>
    </xf>
    <xf numFmtId="0" fontId="29" fillId="0" borderId="10" xfId="0" applyFont="1" applyBorder="1" applyAlignment="1">
      <alignment horizontal="justify"/>
    </xf>
    <xf numFmtId="0" fontId="29" fillId="0" borderId="10" xfId="0" applyFont="1" applyBorder="1" applyAlignment="1">
      <alignment horizontal="left" vertical="justify"/>
    </xf>
    <xf numFmtId="1" fontId="6" fillId="0" borderId="14" xfId="0" applyNumberFormat="1"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vertical="center" wrapText="1"/>
    </xf>
    <xf numFmtId="2" fontId="29" fillId="0" borderId="10"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vertical="center" wrapText="1"/>
    </xf>
    <xf numFmtId="2" fontId="29" fillId="0" borderId="12" xfId="0" applyNumberFormat="1" applyFont="1" applyFill="1" applyBorder="1" applyAlignment="1">
      <alignment horizontal="center" vertical="center" wrapText="1"/>
    </xf>
    <xf numFmtId="2" fontId="29" fillId="33" borderId="10" xfId="0" applyNumberFormat="1" applyFont="1" applyFill="1" applyBorder="1" applyAlignment="1">
      <alignment horizontal="center" vertical="center" wrapText="1"/>
    </xf>
    <xf numFmtId="2" fontId="29" fillId="0" borderId="10" xfId="0" applyNumberFormat="1" applyFont="1" applyBorder="1" applyAlignment="1">
      <alignment horizontal="center" vertical="center" wrapText="1"/>
    </xf>
    <xf numFmtId="0" fontId="29" fillId="0" borderId="10" xfId="0" applyFont="1" applyBorder="1" applyAlignment="1">
      <alignment horizontal="center" vertical="top" wrapText="1"/>
    </xf>
    <xf numFmtId="165" fontId="29" fillId="0" borderId="10" xfId="0" applyNumberFormat="1" applyFont="1" applyFill="1" applyBorder="1" applyAlignment="1">
      <alignment horizontal="center" vertical="center" wrapText="1"/>
    </xf>
    <xf numFmtId="2" fontId="35" fillId="0" borderId="0" xfId="0" applyNumberFormat="1" applyFont="1" applyAlignment="1">
      <alignment/>
    </xf>
    <xf numFmtId="0" fontId="35" fillId="0" borderId="0" xfId="0" applyFont="1" applyAlignment="1">
      <alignment/>
    </xf>
    <xf numFmtId="0" fontId="36" fillId="0" borderId="13" xfId="0" applyFont="1" applyFill="1" applyBorder="1" applyAlignment="1">
      <alignment horizontal="center" vertical="center"/>
    </xf>
    <xf numFmtId="0" fontId="11" fillId="0" borderId="0" xfId="0" applyFont="1" applyAlignment="1">
      <alignment wrapText="1"/>
    </xf>
    <xf numFmtId="0" fontId="37" fillId="0" borderId="10" xfId="0"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4" fontId="6" fillId="0" borderId="10" xfId="0" applyNumberFormat="1" applyFont="1" applyBorder="1" applyAlignment="1">
      <alignment horizontal="center" vertical="center" wrapText="1"/>
    </xf>
    <xf numFmtId="164" fontId="6" fillId="0" borderId="14"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15" fillId="0" borderId="10" xfId="0" applyFont="1" applyBorder="1" applyAlignment="1">
      <alignment vertical="top" wrapText="1"/>
    </xf>
    <xf numFmtId="0" fontId="15" fillId="0" borderId="10" xfId="0" applyFont="1" applyBorder="1" applyAlignment="1">
      <alignment/>
    </xf>
    <xf numFmtId="0" fontId="15" fillId="0" borderId="10" xfId="0" applyFont="1" applyBorder="1" applyAlignment="1">
      <alignment horizontal="left" vertical="top"/>
    </xf>
    <xf numFmtId="0" fontId="15" fillId="0" borderId="10" xfId="0" applyFont="1" applyBorder="1" applyAlignment="1">
      <alignment horizontal="right" vertical="center"/>
    </xf>
    <xf numFmtId="0" fontId="6" fillId="0" borderId="14" xfId="0" applyFont="1" applyBorder="1" applyAlignment="1">
      <alignment horizontal="center" vertical="center" wrapText="1"/>
    </xf>
    <xf numFmtId="0" fontId="6" fillId="0" borderId="12" xfId="0" applyFont="1" applyFill="1" applyBorder="1" applyAlignment="1">
      <alignment horizontal="center" vertical="center"/>
    </xf>
    <xf numFmtId="0" fontId="6" fillId="0" borderId="11" xfId="0" applyFont="1" applyBorder="1" applyAlignment="1">
      <alignment horizontal="center" vertical="center" wrapText="1"/>
    </xf>
    <xf numFmtId="49" fontId="6" fillId="0" borderId="13" xfId="0" applyNumberFormat="1" applyFont="1" applyFill="1" applyBorder="1" applyAlignment="1">
      <alignment horizontal="center" vertical="center"/>
    </xf>
    <xf numFmtId="0" fontId="16" fillId="0" borderId="10" xfId="0" applyFont="1" applyBorder="1" applyAlignment="1">
      <alignment horizontal="justify"/>
    </xf>
    <xf numFmtId="0" fontId="16" fillId="0" borderId="10" xfId="0" applyFont="1" applyBorder="1" applyAlignment="1">
      <alignment horizontal="justify" vertical="center"/>
    </xf>
    <xf numFmtId="0" fontId="16" fillId="0" borderId="13" xfId="0" applyFont="1" applyBorder="1" applyAlignment="1">
      <alignment horizontal="justify" wrapText="1"/>
    </xf>
    <xf numFmtId="0" fontId="16" fillId="0" borderId="13" xfId="0" applyFont="1" applyBorder="1" applyAlignment="1">
      <alignment horizontal="justify"/>
    </xf>
    <xf numFmtId="165" fontId="16" fillId="0" borderId="10" xfId="0" applyNumberFormat="1" applyFont="1" applyBorder="1" applyAlignment="1">
      <alignment horizontal="center" vertical="center"/>
    </xf>
    <xf numFmtId="0" fontId="14" fillId="33" borderId="12" xfId="0" applyFont="1" applyFill="1" applyBorder="1" applyAlignment="1">
      <alignment horizontal="center" vertical="center" wrapText="1"/>
    </xf>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49" fontId="4" fillId="0" borderId="10"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29" fillId="0" borderId="0" xfId="0" applyFont="1" applyAlignment="1">
      <alignment horizontal="center" vertical="center"/>
    </xf>
    <xf numFmtId="49" fontId="29" fillId="0" borderId="10" xfId="0" applyNumberFormat="1" applyFont="1" applyBorder="1" applyAlignment="1">
      <alignment horizontal="center" vertical="center"/>
    </xf>
    <xf numFmtId="0" fontId="29" fillId="0" borderId="11" xfId="0" applyFont="1" applyBorder="1" applyAlignment="1">
      <alignment vertical="top" wrapText="1"/>
    </xf>
    <xf numFmtId="0" fontId="29" fillId="0" borderId="10" xfId="0" applyFont="1" applyBorder="1" applyAlignment="1">
      <alignment horizontal="center" vertical="center" wrapText="1"/>
    </xf>
    <xf numFmtId="0" fontId="29" fillId="0" borderId="0" xfId="0" applyFont="1" applyAlignment="1">
      <alignment vertical="top" wrapText="1"/>
    </xf>
    <xf numFmtId="166" fontId="29" fillId="0" borderId="10" xfId="0" applyNumberFormat="1" applyFont="1" applyBorder="1" applyAlignment="1">
      <alignment horizontal="center" vertical="center"/>
    </xf>
    <xf numFmtId="0" fontId="29" fillId="0" borderId="10" xfId="0" applyFont="1" applyBorder="1" applyAlignment="1">
      <alignment vertical="top"/>
    </xf>
    <xf numFmtId="0" fontId="29" fillId="0" borderId="10" xfId="0" applyFont="1" applyBorder="1" applyAlignment="1">
      <alignment horizontal="justify" vertical="center"/>
    </xf>
    <xf numFmtId="0" fontId="29" fillId="0" borderId="10" xfId="0" applyFont="1" applyBorder="1" applyAlignment="1">
      <alignment horizontal="center" vertical="center"/>
    </xf>
    <xf numFmtId="0" fontId="29" fillId="0" borderId="10" xfId="0" applyFont="1" applyBorder="1" applyAlignment="1">
      <alignment horizontal="justify"/>
    </xf>
    <xf numFmtId="0" fontId="28" fillId="0" borderId="13" xfId="0" applyFont="1" applyBorder="1" applyAlignment="1">
      <alignment horizontal="center" vertical="top" wrapText="1"/>
    </xf>
    <xf numFmtId="0" fontId="29" fillId="0" borderId="13" xfId="0" applyFont="1" applyBorder="1" applyAlignment="1">
      <alignment horizontal="center" vertical="top" wrapText="1"/>
    </xf>
    <xf numFmtId="0" fontId="29" fillId="0" borderId="13" xfId="0" applyFont="1" applyBorder="1" applyAlignment="1">
      <alignment horizontal="center" vertical="center" wrapText="1"/>
    </xf>
    <xf numFmtId="166" fontId="29" fillId="0" borderId="10" xfId="0" applyNumberFormat="1" applyFont="1" applyBorder="1" applyAlignment="1">
      <alignment horizontal="center" vertical="center" wrapText="1"/>
    </xf>
    <xf numFmtId="165" fontId="6" fillId="0" borderId="13"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165" fontId="6" fillId="0" borderId="11" xfId="0" applyNumberFormat="1" applyFont="1" applyFill="1" applyBorder="1" applyAlignment="1">
      <alignment horizontal="center" vertical="center" wrapText="1"/>
    </xf>
    <xf numFmtId="0" fontId="22" fillId="0" borderId="0" xfId="0" applyFont="1" applyAlignment="1">
      <alignment/>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165" fontId="7" fillId="0" borderId="10" xfId="0" applyNumberFormat="1" applyFont="1" applyFill="1" applyBorder="1" applyAlignment="1">
      <alignment horizontal="center" vertical="center"/>
    </xf>
    <xf numFmtId="0" fontId="38" fillId="0" borderId="0" xfId="0" applyFont="1" applyAlignment="1">
      <alignment/>
    </xf>
    <xf numFmtId="0" fontId="12" fillId="0" borderId="10" xfId="0" applyFont="1" applyBorder="1" applyAlignment="1">
      <alignment vertical="center" wrapText="1"/>
    </xf>
    <xf numFmtId="49" fontId="6" fillId="0" borderId="10" xfId="0" applyNumberFormat="1" applyFont="1" applyBorder="1" applyAlignment="1">
      <alignment horizontal="center" vertical="center" wrapText="1"/>
    </xf>
    <xf numFmtId="0" fontId="11" fillId="0" borderId="10" xfId="0" applyFont="1" applyBorder="1" applyAlignment="1">
      <alignment horizontal="center"/>
    </xf>
    <xf numFmtId="165" fontId="11" fillId="0" borderId="10" xfId="0" applyNumberFormat="1" applyFont="1" applyBorder="1" applyAlignment="1">
      <alignment horizontal="center" vertical="center"/>
    </xf>
    <xf numFmtId="49" fontId="6" fillId="0" borderId="10" xfId="0" applyNumberFormat="1" applyFont="1" applyBorder="1" applyAlignment="1">
      <alignment vertical="center" wrapText="1"/>
    </xf>
    <xf numFmtId="165" fontId="11" fillId="0" borderId="10" xfId="0" applyNumberFormat="1" applyFont="1" applyBorder="1" applyAlignment="1">
      <alignment horizontal="center"/>
    </xf>
    <xf numFmtId="165" fontId="12" fillId="0" borderId="10" xfId="0" applyNumberFormat="1" applyFont="1" applyBorder="1" applyAlignment="1">
      <alignment horizontal="center"/>
    </xf>
    <xf numFmtId="165" fontId="12" fillId="0" borderId="10" xfId="0" applyNumberFormat="1" applyFont="1" applyBorder="1" applyAlignment="1">
      <alignment horizontal="center" vertical="center"/>
    </xf>
    <xf numFmtId="0" fontId="6" fillId="0" borderId="10" xfId="0" applyFont="1" applyFill="1" applyBorder="1" applyAlignment="1">
      <alignment horizontal="center" vertical="top"/>
    </xf>
    <xf numFmtId="165" fontId="6" fillId="0" borderId="10" xfId="0" applyNumberFormat="1" applyFont="1" applyFill="1" applyBorder="1" applyAlignment="1">
      <alignment horizontal="right" vertical="center"/>
    </xf>
    <xf numFmtId="49" fontId="6" fillId="0" borderId="10" xfId="0" applyNumberFormat="1" applyFont="1" applyFill="1" applyBorder="1" applyAlignment="1">
      <alignment horizontal="center" vertical="top" wrapText="1"/>
    </xf>
    <xf numFmtId="49" fontId="6" fillId="0" borderId="12" xfId="0" applyNumberFormat="1" applyFont="1" applyFill="1" applyBorder="1" applyAlignment="1">
      <alignment horizontal="center" vertical="top"/>
    </xf>
    <xf numFmtId="0" fontId="6" fillId="0" borderId="12" xfId="0" applyFont="1" applyFill="1" applyBorder="1" applyAlignment="1">
      <alignment horizontal="left" vertical="top" wrapText="1"/>
    </xf>
    <xf numFmtId="165" fontId="7" fillId="0" borderId="10" xfId="0" applyNumberFormat="1" applyFont="1" applyFill="1" applyBorder="1" applyAlignment="1">
      <alignment horizontal="center" vertical="center" wrapText="1"/>
    </xf>
    <xf numFmtId="171" fontId="7" fillId="0" borderId="10" xfId="0" applyNumberFormat="1" applyFont="1" applyFill="1" applyBorder="1" applyAlignment="1">
      <alignment horizontal="center" vertical="center" wrapText="1"/>
    </xf>
    <xf numFmtId="0" fontId="15" fillId="0" borderId="0" xfId="0" applyFont="1" applyAlignment="1">
      <alignment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165" fontId="7" fillId="0" borderId="10" xfId="0" applyNumberFormat="1" applyFont="1" applyFill="1" applyBorder="1" applyAlignment="1" applyProtection="1">
      <alignment horizontal="center" vertical="center" wrapText="1"/>
      <protection hidden="1" locked="0"/>
    </xf>
    <xf numFmtId="171" fontId="7" fillId="0" borderId="10" xfId="0" applyNumberFormat="1" applyFont="1" applyFill="1" applyBorder="1" applyAlignment="1" applyProtection="1">
      <alignment horizontal="center" vertical="center" wrapText="1"/>
      <protection hidden="1" locked="0"/>
    </xf>
    <xf numFmtId="49" fontId="11" fillId="0" borderId="10" xfId="0" applyNumberFormat="1" applyFont="1" applyBorder="1" applyAlignment="1">
      <alignment horizontal="center" vertical="center" wrapText="1"/>
    </xf>
    <xf numFmtId="171" fontId="6" fillId="0" borderId="10" xfId="0" applyNumberFormat="1" applyFont="1" applyFill="1" applyBorder="1" applyAlignment="1" applyProtection="1">
      <alignment horizontal="center" vertical="center" wrapText="1"/>
      <protection hidden="1" locked="0"/>
    </xf>
    <xf numFmtId="171" fontId="6" fillId="0" borderId="10" xfId="0" applyNumberFormat="1" applyFont="1" applyFill="1" applyBorder="1" applyAlignment="1">
      <alignment horizontal="center" vertical="center" wrapText="1"/>
    </xf>
    <xf numFmtId="165" fontId="7" fillId="33" borderId="10" xfId="0" applyNumberFormat="1" applyFont="1" applyFill="1" applyBorder="1" applyAlignment="1" applyProtection="1">
      <alignment horizontal="center" vertical="center" wrapText="1"/>
      <protection hidden="1" locked="0"/>
    </xf>
    <xf numFmtId="165" fontId="7" fillId="33" borderId="10" xfId="0" applyNumberFormat="1" applyFont="1" applyFill="1" applyBorder="1" applyAlignment="1">
      <alignment horizontal="center" vertical="center"/>
    </xf>
    <xf numFmtId="0" fontId="0" fillId="0" borderId="0" xfId="0" applyFont="1" applyAlignment="1">
      <alignment/>
    </xf>
    <xf numFmtId="49" fontId="6" fillId="0" borderId="12" xfId="0" applyNumberFormat="1" applyFont="1" applyFill="1" applyBorder="1" applyAlignment="1">
      <alignment vertical="top"/>
    </xf>
    <xf numFmtId="165" fontId="6" fillId="0" borderId="12" xfId="0" applyNumberFormat="1" applyFont="1" applyFill="1" applyBorder="1" applyAlignment="1">
      <alignment horizontal="center" vertical="center"/>
    </xf>
    <xf numFmtId="0" fontId="0" fillId="0" borderId="10" xfId="0" applyFont="1" applyBorder="1" applyAlignment="1">
      <alignment/>
    </xf>
    <xf numFmtId="49" fontId="12" fillId="0" borderId="11" xfId="0" applyNumberFormat="1" applyFont="1" applyBorder="1" applyAlignment="1">
      <alignment horizontal="center" vertical="top"/>
    </xf>
    <xf numFmtId="0" fontId="0" fillId="0" borderId="10" xfId="0" applyBorder="1" applyAlignment="1">
      <alignment horizontal="center" vertical="top"/>
    </xf>
    <xf numFmtId="0" fontId="12" fillId="0" borderId="10" xfId="0" applyFont="1" applyBorder="1" applyAlignment="1">
      <alignment horizontal="left" vertical="top" wrapText="1"/>
    </xf>
    <xf numFmtId="0" fontId="12" fillId="0" borderId="11" xfId="0" applyFont="1" applyBorder="1" applyAlignment="1">
      <alignment vertical="top" wrapText="1"/>
    </xf>
    <xf numFmtId="49" fontId="7" fillId="0" borderId="10" xfId="0" applyNumberFormat="1" applyFont="1" applyFill="1" applyBorder="1" applyAlignment="1">
      <alignment horizontal="center" vertical="top" wrapText="1"/>
    </xf>
    <xf numFmtId="49" fontId="11" fillId="0" borderId="11" xfId="0" applyNumberFormat="1" applyFont="1" applyBorder="1" applyAlignment="1">
      <alignment horizontal="center" vertical="top"/>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1" xfId="0" applyFont="1" applyBorder="1" applyAlignment="1">
      <alignment vertical="top" wrapText="1"/>
    </xf>
    <xf numFmtId="0" fontId="12" fillId="33" borderId="10" xfId="0" applyFont="1" applyFill="1" applyBorder="1" applyAlignment="1">
      <alignment vertical="center" wrapText="1"/>
    </xf>
    <xf numFmtId="165" fontId="5" fillId="0" borderId="10" xfId="0" applyNumberFormat="1" applyFont="1" applyFill="1" applyBorder="1" applyAlignment="1">
      <alignment horizontal="right" vertical="center" wrapText="1"/>
    </xf>
    <xf numFmtId="165" fontId="5" fillId="33" borderId="10" xfId="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0" fontId="11" fillId="33" borderId="10" xfId="0" applyFont="1" applyFill="1" applyBorder="1" applyAlignment="1">
      <alignment vertical="center" wrapText="1"/>
    </xf>
    <xf numFmtId="165" fontId="4" fillId="33" borderId="10" xfId="0" applyNumberFormat="1" applyFont="1" applyFill="1" applyBorder="1" applyAlignment="1">
      <alignment horizontal="right" vertical="center" wrapText="1"/>
    </xf>
    <xf numFmtId="0" fontId="11" fillId="33" borderId="10" xfId="0" applyFont="1" applyFill="1" applyBorder="1" applyAlignment="1">
      <alignment horizontal="left" vertical="center" wrapText="1" indent="1"/>
    </xf>
    <xf numFmtId="171" fontId="4" fillId="0" borderId="10" xfId="0" applyNumberFormat="1" applyFont="1" applyFill="1" applyBorder="1" applyAlignment="1">
      <alignment horizontal="right" vertical="center" wrapText="1"/>
    </xf>
    <xf numFmtId="171" fontId="4" fillId="33" borderId="10" xfId="0" applyNumberFormat="1" applyFont="1" applyFill="1" applyBorder="1" applyAlignment="1">
      <alignment horizontal="right" vertical="center" wrapText="1"/>
    </xf>
    <xf numFmtId="165" fontId="29" fillId="33" borderId="10" xfId="0" applyNumberFormat="1" applyFont="1" applyFill="1" applyBorder="1" applyAlignment="1">
      <alignment horizontal="right" vertical="center" wrapText="1"/>
    </xf>
    <xf numFmtId="171" fontId="29" fillId="33" borderId="10" xfId="0" applyNumberFormat="1" applyFont="1" applyFill="1" applyBorder="1" applyAlignment="1">
      <alignment horizontal="right" vertical="center" wrapText="1"/>
    </xf>
    <xf numFmtId="0" fontId="5" fillId="35" borderId="10" xfId="0" applyFont="1" applyFill="1" applyBorder="1" applyAlignment="1">
      <alignment vertical="top" wrapText="1"/>
    </xf>
    <xf numFmtId="0" fontId="5" fillId="35" borderId="12" xfId="0" applyFont="1" applyFill="1" applyBorder="1" applyAlignment="1">
      <alignment horizontal="center" vertical="top" wrapText="1"/>
    </xf>
    <xf numFmtId="0" fontId="5" fillId="35" borderId="0" xfId="0" applyFont="1" applyFill="1" applyAlignment="1">
      <alignment vertical="top" wrapText="1"/>
    </xf>
    <xf numFmtId="0" fontId="72" fillId="0" borderId="0" xfId="0" applyFont="1" applyAlignment="1">
      <alignment vertical="top" wrapText="1"/>
    </xf>
    <xf numFmtId="0" fontId="4" fillId="0" borderId="10" xfId="0" applyFont="1" applyBorder="1" applyAlignment="1">
      <alignment horizontal="justify" vertical="top"/>
    </xf>
    <xf numFmtId="0" fontId="4" fillId="0" borderId="10" xfId="0" applyFont="1" applyBorder="1" applyAlignment="1">
      <alignment vertical="top" wrapText="1"/>
    </xf>
    <xf numFmtId="0" fontId="72" fillId="0" borderId="10" xfId="0" applyFont="1" applyBorder="1" applyAlignment="1">
      <alignment horizontal="center" vertical="top" wrapText="1"/>
    </xf>
    <xf numFmtId="0" fontId="72" fillId="0" borderId="0" xfId="0" applyFont="1" applyAlignment="1">
      <alignment wrapText="1"/>
    </xf>
    <xf numFmtId="0" fontId="72" fillId="0" borderId="10" xfId="0" applyFont="1" applyBorder="1" applyAlignment="1">
      <alignment horizontal="center" vertical="top"/>
    </xf>
    <xf numFmtId="0" fontId="72" fillId="0" borderId="0" xfId="0" applyFont="1" applyAlignment="1">
      <alignment horizontal="center" vertical="top" wrapText="1"/>
    </xf>
    <xf numFmtId="0" fontId="72" fillId="0" borderId="19" xfId="0" applyFont="1" applyBorder="1" applyAlignment="1">
      <alignment vertical="top" wrapText="1"/>
    </xf>
    <xf numFmtId="0" fontId="4" fillId="0" borderId="10" xfId="0" applyFont="1" applyBorder="1" applyAlignment="1">
      <alignment wrapText="1"/>
    </xf>
    <xf numFmtId="0" fontId="73" fillId="0" borderId="0" xfId="0" applyFont="1" applyAlignment="1">
      <alignment horizontal="center" vertical="top" wrapText="1"/>
    </xf>
    <xf numFmtId="0" fontId="73" fillId="0" borderId="0" xfId="0" applyFont="1" applyAlignment="1">
      <alignment vertical="top" wrapText="1"/>
    </xf>
    <xf numFmtId="0" fontId="72" fillId="0" borderId="10" xfId="0" applyFont="1" applyBorder="1" applyAlignment="1">
      <alignment vertical="top" wrapText="1"/>
    </xf>
    <xf numFmtId="0" fontId="72" fillId="0" borderId="14" xfId="0" applyFont="1" applyBorder="1" applyAlignment="1">
      <alignment vertical="top" wrapText="1"/>
    </xf>
    <xf numFmtId="0" fontId="73" fillId="0" borderId="10" xfId="0" applyFont="1" applyBorder="1" applyAlignment="1">
      <alignment horizontal="center" vertical="top" wrapText="1"/>
    </xf>
    <xf numFmtId="0" fontId="72" fillId="0" borderId="10" xfId="0" applyFont="1" applyBorder="1" applyAlignment="1">
      <alignment wrapText="1"/>
    </xf>
    <xf numFmtId="0" fontId="73" fillId="0" borderId="10" xfId="0" applyFont="1" applyBorder="1" applyAlignment="1">
      <alignment vertical="top" wrapText="1"/>
    </xf>
    <xf numFmtId="0" fontId="73" fillId="0" borderId="10" xfId="0" applyFont="1" applyBorder="1" applyAlignment="1">
      <alignment wrapText="1"/>
    </xf>
    <xf numFmtId="0" fontId="72" fillId="0" borderId="12" xfId="0" applyFont="1" applyBorder="1" applyAlignment="1">
      <alignment horizontal="center" vertical="top" wrapText="1"/>
    </xf>
    <xf numFmtId="0" fontId="72" fillId="0" borderId="20" xfId="0" applyFont="1" applyBorder="1" applyAlignment="1">
      <alignment vertical="top" wrapText="1"/>
    </xf>
    <xf numFmtId="0" fontId="72" fillId="0" borderId="21" xfId="0" applyFont="1" applyBorder="1" applyAlignment="1">
      <alignment vertical="top" wrapText="1"/>
    </xf>
    <xf numFmtId="0" fontId="72" fillId="0" borderId="22" xfId="0" applyFont="1" applyBorder="1" applyAlignment="1">
      <alignment vertical="top" wrapText="1"/>
    </xf>
    <xf numFmtId="0" fontId="72" fillId="0" borderId="21" xfId="0" applyFont="1" applyBorder="1" applyAlignment="1">
      <alignment horizontal="center" vertical="top" wrapText="1"/>
    </xf>
    <xf numFmtId="0" fontId="72" fillId="0" borderId="22" xfId="0" applyFont="1" applyBorder="1" applyAlignment="1">
      <alignment horizontal="center" vertical="top" wrapText="1"/>
    </xf>
    <xf numFmtId="0" fontId="72" fillId="0" borderId="23" xfId="0" applyFont="1" applyBorder="1" applyAlignment="1">
      <alignment vertical="top" wrapText="1"/>
    </xf>
    <xf numFmtId="0" fontId="72" fillId="0" borderId="11" xfId="0" applyFont="1" applyBorder="1" applyAlignment="1">
      <alignment vertical="top" wrapText="1"/>
    </xf>
    <xf numFmtId="0" fontId="72" fillId="0" borderId="24" xfId="0" applyFont="1" applyBorder="1" applyAlignment="1">
      <alignment vertical="top" wrapText="1"/>
    </xf>
    <xf numFmtId="0" fontId="73" fillId="0" borderId="25" xfId="0" applyFont="1" applyBorder="1" applyAlignment="1">
      <alignment vertical="top" wrapText="1"/>
    </xf>
    <xf numFmtId="0" fontId="72" fillId="0" borderId="19" xfId="0" applyFont="1" applyBorder="1" applyAlignment="1">
      <alignment horizontal="center" vertical="top" wrapText="1"/>
    </xf>
    <xf numFmtId="0" fontId="72" fillId="0" borderId="0" xfId="0" applyFont="1" applyAlignment="1">
      <alignment horizontal="center" wrapText="1"/>
    </xf>
    <xf numFmtId="0" fontId="72" fillId="0" borderId="25" xfId="0" applyFont="1" applyBorder="1" applyAlignment="1">
      <alignment vertical="top" wrapText="1"/>
    </xf>
    <xf numFmtId="0" fontId="73" fillId="0" borderId="14" xfId="0" applyFont="1" applyBorder="1" applyAlignment="1">
      <alignment horizontal="center" vertical="top" wrapText="1"/>
    </xf>
    <xf numFmtId="0" fontId="72" fillId="0" borderId="14" xfId="0" applyFont="1" applyBorder="1" applyAlignment="1">
      <alignment horizontal="center" vertical="top" wrapText="1"/>
    </xf>
    <xf numFmtId="0" fontId="72" fillId="0" borderId="13" xfId="0" applyFont="1" applyBorder="1" applyAlignment="1">
      <alignment vertical="top" wrapText="1"/>
    </xf>
    <xf numFmtId="0" fontId="74" fillId="0" borderId="0" xfId="0" applyFont="1" applyAlignment="1">
      <alignment vertical="top" wrapText="1"/>
    </xf>
    <xf numFmtId="0" fontId="73" fillId="0" borderId="22" xfId="0" applyFont="1" applyBorder="1" applyAlignment="1">
      <alignment horizontal="center" vertical="top" wrapText="1"/>
    </xf>
    <xf numFmtId="0" fontId="73" fillId="0" borderId="21" xfId="0" applyFont="1" applyBorder="1" applyAlignment="1">
      <alignment horizontal="center" vertical="top" wrapText="1"/>
    </xf>
    <xf numFmtId="0" fontId="72" fillId="0" borderId="26" xfId="0" applyFont="1" applyBorder="1" applyAlignment="1">
      <alignment vertical="top"/>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left" vertical="center" wrapText="1"/>
    </xf>
    <xf numFmtId="0" fontId="33" fillId="34" borderId="10" xfId="0" applyFont="1" applyFill="1" applyBorder="1" applyAlignment="1">
      <alignment horizontal="center" vertical="center" wrapText="1"/>
    </xf>
    <xf numFmtId="0" fontId="33" fillId="34" borderId="10" xfId="0" applyFont="1" applyFill="1" applyBorder="1" applyAlignment="1">
      <alignment horizontal="justify" vertical="center" wrapText="1"/>
    </xf>
    <xf numFmtId="0" fontId="5" fillId="34" borderId="10" xfId="0" applyFont="1" applyFill="1" applyBorder="1" applyAlignment="1">
      <alignment horizontal="justify"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xf>
    <xf numFmtId="49" fontId="28" fillId="35" borderId="10" xfId="0" applyNumberFormat="1" applyFont="1" applyFill="1" applyBorder="1" applyAlignment="1">
      <alignment horizontal="center" vertical="center" wrapText="1"/>
    </xf>
    <xf numFmtId="0" fontId="28" fillId="35" borderId="10" xfId="0" applyFont="1" applyFill="1" applyBorder="1" applyAlignment="1">
      <alignment vertical="top" wrapText="1"/>
    </xf>
    <xf numFmtId="49" fontId="29" fillId="0" borderId="10" xfId="0" applyNumberFormat="1" applyFont="1" applyBorder="1" applyAlignment="1">
      <alignment horizontal="center" vertical="center" wrapText="1"/>
    </xf>
    <xf numFmtId="0" fontId="29" fillId="0" borderId="10" xfId="0" applyFont="1" applyBorder="1" applyAlignment="1">
      <alignment vertical="top" wrapText="1"/>
    </xf>
    <xf numFmtId="14" fontId="29" fillId="0" borderId="10" xfId="0" applyNumberFormat="1" applyFont="1" applyBorder="1" applyAlignment="1">
      <alignment vertical="top" wrapText="1"/>
    </xf>
    <xf numFmtId="49" fontId="29" fillId="0" borderId="13" xfId="0" applyNumberFormat="1" applyFont="1" applyBorder="1" applyAlignment="1">
      <alignment horizontal="center" vertical="center" wrapText="1"/>
    </xf>
    <xf numFmtId="0" fontId="72" fillId="0" borderId="27" xfId="0" applyFont="1" applyBorder="1" applyAlignment="1">
      <alignment vertical="center" wrapText="1"/>
    </xf>
    <xf numFmtId="0" fontId="72" fillId="0" borderId="10" xfId="0" applyFont="1" applyBorder="1" applyAlignment="1">
      <alignment vertical="center" wrapText="1"/>
    </xf>
    <xf numFmtId="49" fontId="29" fillId="35" borderId="10" xfId="0" applyNumberFormat="1" applyFont="1" applyFill="1" applyBorder="1" applyAlignment="1">
      <alignment horizontal="center" vertical="center" wrapText="1"/>
    </xf>
    <xf numFmtId="0" fontId="28" fillId="35" borderId="10" xfId="0" applyFont="1" applyFill="1" applyBorder="1" applyAlignment="1">
      <alignment horizontal="center" vertical="top" wrapText="1"/>
    </xf>
    <xf numFmtId="0" fontId="29" fillId="0" borderId="10" xfId="0" applyFont="1" applyFill="1" applyBorder="1" applyAlignment="1">
      <alignment vertical="top" wrapText="1"/>
    </xf>
    <xf numFmtId="49" fontId="29" fillId="0" borderId="10" xfId="0" applyNumberFormat="1" applyFont="1" applyBorder="1" applyAlignment="1">
      <alignment vertical="center" wrapText="1"/>
    </xf>
    <xf numFmtId="49" fontId="29" fillId="0" borderId="13" xfId="0" applyNumberFormat="1" applyFont="1" applyBorder="1" applyAlignment="1">
      <alignment vertical="center" wrapText="1"/>
    </xf>
    <xf numFmtId="49" fontId="28" fillId="0" borderId="10" xfId="0" applyNumberFormat="1" applyFont="1" applyBorder="1" applyAlignment="1">
      <alignment vertical="center" wrapText="1"/>
    </xf>
    <xf numFmtId="0" fontId="73" fillId="0" borderId="10" xfId="0" applyFont="1" applyFill="1" applyBorder="1" applyAlignment="1">
      <alignment vertical="center"/>
    </xf>
    <xf numFmtId="0" fontId="72" fillId="0" borderId="12" xfId="0" applyFont="1" applyBorder="1" applyAlignment="1">
      <alignment vertical="top" wrapText="1"/>
    </xf>
    <xf numFmtId="49" fontId="3" fillId="36" borderId="12" xfId="0" applyNumberFormat="1" applyFont="1" applyFill="1" applyBorder="1" applyAlignment="1">
      <alignment horizontal="center" vertical="top"/>
    </xf>
    <xf numFmtId="0" fontId="3" fillId="36" borderId="12" xfId="0" applyFont="1" applyFill="1" applyBorder="1" applyAlignment="1">
      <alignment horizontal="left" vertical="top" wrapText="1"/>
    </xf>
    <xf numFmtId="0" fontId="3" fillId="36" borderId="12" xfId="0" applyFont="1" applyFill="1" applyBorder="1" applyAlignment="1">
      <alignment horizontal="center" vertical="top" wrapText="1"/>
    </xf>
    <xf numFmtId="0" fontId="3" fillId="36" borderId="12" xfId="0" applyFont="1" applyFill="1" applyBorder="1" applyAlignment="1">
      <alignment horizontal="justify" vertical="top" wrapText="1"/>
    </xf>
    <xf numFmtId="0" fontId="24" fillId="36" borderId="12" xfId="0" applyFont="1" applyFill="1" applyBorder="1" applyAlignment="1">
      <alignment/>
    </xf>
    <xf numFmtId="49" fontId="2" fillId="37" borderId="10" xfId="0" applyNumberFormat="1" applyFont="1" applyFill="1" applyBorder="1" applyAlignment="1">
      <alignment vertical="top"/>
    </xf>
    <xf numFmtId="49" fontId="2" fillId="37" borderId="10" xfId="0" applyNumberFormat="1" applyFont="1" applyFill="1" applyBorder="1" applyAlignment="1">
      <alignment horizontal="center" vertical="top"/>
    </xf>
    <xf numFmtId="0" fontId="2" fillId="37" borderId="10" xfId="0" applyFont="1" applyFill="1" applyBorder="1" applyAlignment="1">
      <alignment horizontal="left" vertical="top" wrapText="1"/>
    </xf>
    <xf numFmtId="0" fontId="2" fillId="37" borderId="10" xfId="0" applyFont="1" applyFill="1" applyBorder="1" applyAlignment="1">
      <alignment horizontal="center" vertical="top" wrapText="1"/>
    </xf>
    <xf numFmtId="0" fontId="2" fillId="37" borderId="10" xfId="0" applyFont="1" applyFill="1" applyBorder="1" applyAlignment="1">
      <alignment horizontal="center" vertical="top"/>
    </xf>
    <xf numFmtId="0" fontId="2" fillId="37" borderId="10" xfId="0" applyFont="1" applyFill="1" applyBorder="1" applyAlignment="1">
      <alignment horizontal="justify" vertical="top" wrapText="1"/>
    </xf>
    <xf numFmtId="0" fontId="2" fillId="37" borderId="10" xfId="0" applyFont="1" applyFill="1" applyBorder="1" applyAlignment="1">
      <alignment horizontal="justify" vertical="center"/>
    </xf>
    <xf numFmtId="49" fontId="3" fillId="36" borderId="10" xfId="0" applyNumberFormat="1" applyFont="1" applyFill="1" applyBorder="1" applyAlignment="1">
      <alignment horizontal="center" vertical="top"/>
    </xf>
    <xf numFmtId="0" fontId="3" fillId="36" borderId="10" xfId="0" applyFont="1" applyFill="1" applyBorder="1" applyAlignment="1">
      <alignment horizontal="left" vertical="top" wrapText="1"/>
    </xf>
    <xf numFmtId="0" fontId="3" fillId="36" borderId="10" xfId="0" applyFont="1" applyFill="1" applyBorder="1" applyAlignment="1">
      <alignment horizontal="center" vertical="top" wrapText="1"/>
    </xf>
    <xf numFmtId="0" fontId="3" fillId="36" borderId="10" xfId="0" applyFont="1" applyFill="1" applyBorder="1" applyAlignment="1">
      <alignment horizontal="justify" vertical="top" wrapText="1"/>
    </xf>
    <xf numFmtId="0" fontId="3" fillId="36" borderId="10" xfId="0" applyFont="1" applyFill="1" applyBorder="1" applyAlignment="1">
      <alignment horizontal="justify" vertical="center"/>
    </xf>
    <xf numFmtId="49" fontId="3" fillId="37" borderId="10" xfId="0" applyNumberFormat="1" applyFont="1" applyFill="1" applyBorder="1" applyAlignment="1">
      <alignment horizontal="center" vertical="top"/>
    </xf>
    <xf numFmtId="0" fontId="3" fillId="37" borderId="10" xfId="0" applyFont="1" applyFill="1" applyBorder="1" applyAlignment="1">
      <alignment horizontal="left" vertical="top" wrapText="1"/>
    </xf>
    <xf numFmtId="0" fontId="3" fillId="37" borderId="10" xfId="0" applyFont="1" applyFill="1" applyBorder="1" applyAlignment="1">
      <alignment horizontal="center" vertical="top" wrapText="1"/>
    </xf>
    <xf numFmtId="0" fontId="3" fillId="37" borderId="10" xfId="0" applyFont="1" applyFill="1" applyBorder="1" applyAlignment="1">
      <alignment horizontal="justify" vertical="top" wrapText="1"/>
    </xf>
    <xf numFmtId="0" fontId="24" fillId="37" borderId="10" xfId="0" applyFont="1" applyFill="1" applyBorder="1" applyAlignment="1">
      <alignment/>
    </xf>
    <xf numFmtId="49" fontId="6" fillId="0" borderId="12"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11" fillId="0" borderId="12" xfId="0" applyNumberFormat="1" applyFont="1" applyBorder="1" applyAlignment="1">
      <alignment horizontal="center" vertical="top"/>
    </xf>
    <xf numFmtId="49" fontId="11" fillId="0" borderId="28" xfId="0" applyNumberFormat="1" applyFont="1" applyBorder="1" applyAlignment="1">
      <alignment horizontal="center" vertical="top"/>
    </xf>
    <xf numFmtId="49" fontId="11" fillId="0" borderId="11" xfId="0" applyNumberFormat="1" applyFont="1" applyBorder="1" applyAlignment="1">
      <alignment horizontal="center" vertical="top"/>
    </xf>
    <xf numFmtId="0" fontId="0" fillId="0" borderId="10" xfId="0" applyBorder="1" applyAlignment="1">
      <alignment horizontal="center" vertical="top"/>
    </xf>
    <xf numFmtId="0" fontId="11" fillId="0" borderId="12" xfId="0" applyFont="1" applyBorder="1" applyAlignment="1">
      <alignment vertical="center" wrapText="1"/>
    </xf>
    <xf numFmtId="0" fontId="0" fillId="0" borderId="28" xfId="0" applyBorder="1" applyAlignment="1">
      <alignment vertical="center" wrapText="1"/>
    </xf>
    <xf numFmtId="0" fontId="0" fillId="0" borderId="11" xfId="0" applyBorder="1" applyAlignment="1">
      <alignment vertical="center" wrapText="1"/>
    </xf>
    <xf numFmtId="0" fontId="6" fillId="0" borderId="12"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11" xfId="0" applyFont="1" applyFill="1" applyBorder="1" applyAlignment="1">
      <alignment horizontal="left" vertical="top" wrapText="1"/>
    </xf>
    <xf numFmtId="49" fontId="7" fillId="0" borderId="12" xfId="0" applyNumberFormat="1" applyFont="1" applyFill="1" applyBorder="1" applyAlignment="1">
      <alignment horizontal="center" vertical="top"/>
    </xf>
    <xf numFmtId="49" fontId="7" fillId="0" borderId="28" xfId="0" applyNumberFormat="1" applyFont="1" applyFill="1" applyBorder="1" applyAlignment="1">
      <alignment horizontal="center" vertical="top"/>
    </xf>
    <xf numFmtId="0" fontId="7" fillId="0" borderId="10" xfId="0" applyFont="1" applyFill="1" applyBorder="1" applyAlignment="1">
      <alignment horizontal="left"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left" vertical="top" wrapText="1"/>
    </xf>
    <xf numFmtId="49" fontId="7" fillId="0" borderId="10" xfId="0" applyNumberFormat="1" applyFont="1" applyFill="1" applyBorder="1" applyAlignment="1">
      <alignment horizontal="center" vertical="top"/>
    </xf>
    <xf numFmtId="0" fontId="7" fillId="0" borderId="12" xfId="0" applyFont="1" applyFill="1" applyBorder="1" applyAlignment="1">
      <alignment horizontal="left" vertical="top" wrapText="1"/>
    </xf>
    <xf numFmtId="0" fontId="7" fillId="0" borderId="28" xfId="0" applyFont="1" applyFill="1" applyBorder="1" applyAlignment="1">
      <alignment horizontal="left" vertical="top" wrapText="1"/>
    </xf>
    <xf numFmtId="49" fontId="7" fillId="0" borderId="11" xfId="0" applyNumberFormat="1" applyFont="1" applyFill="1" applyBorder="1" applyAlignment="1">
      <alignment horizontal="center" vertical="top"/>
    </xf>
    <xf numFmtId="49" fontId="6" fillId="0" borderId="16" xfId="0" applyNumberFormat="1" applyFont="1" applyFill="1" applyBorder="1" applyAlignment="1">
      <alignment horizontal="center" vertical="top"/>
    </xf>
    <xf numFmtId="49" fontId="6" fillId="0" borderId="18"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7" fillId="0" borderId="11" xfId="0" applyFont="1" applyFill="1" applyBorder="1" applyAlignment="1">
      <alignment horizontal="left" vertical="top" wrapText="1"/>
    </xf>
    <xf numFmtId="49" fontId="12" fillId="0" borderId="10" xfId="0" applyNumberFormat="1" applyFont="1" applyBorder="1" applyAlignment="1">
      <alignment horizontal="center" vertical="center" wrapText="1"/>
    </xf>
    <xf numFmtId="0" fontId="0" fillId="0" borderId="28" xfId="0" applyBorder="1" applyAlignment="1">
      <alignment horizontal="center" vertical="top"/>
    </xf>
    <xf numFmtId="0" fontId="0" fillId="0" borderId="28" xfId="0" applyBorder="1" applyAlignment="1">
      <alignment horizontal="left" vertical="top" wrapText="1"/>
    </xf>
    <xf numFmtId="0" fontId="0" fillId="0" borderId="11" xfId="0" applyBorder="1" applyAlignment="1">
      <alignment horizontal="left" vertical="top" wrapText="1"/>
    </xf>
    <xf numFmtId="0" fontId="11" fillId="0" borderId="28" xfId="0" applyFont="1" applyBorder="1" applyAlignment="1">
      <alignment vertical="top" wrapText="1"/>
    </xf>
    <xf numFmtId="0" fontId="11" fillId="0" borderId="11" xfId="0" applyFont="1" applyBorder="1" applyAlignment="1">
      <alignment vertical="top" wrapText="1"/>
    </xf>
    <xf numFmtId="49" fontId="6" fillId="0" borderId="28" xfId="0" applyNumberFormat="1" applyFont="1" applyFill="1" applyBorder="1" applyAlignment="1">
      <alignment horizontal="center" vertical="top"/>
    </xf>
    <xf numFmtId="0" fontId="0" fillId="0" borderId="28" xfId="0" applyFont="1" applyBorder="1" applyAlignment="1">
      <alignment horizontal="center" vertical="top"/>
    </xf>
    <xf numFmtId="0" fontId="0" fillId="0" borderId="11" xfId="0" applyFont="1" applyBorder="1" applyAlignment="1">
      <alignment horizontal="center" vertical="top"/>
    </xf>
    <xf numFmtId="0" fontId="0" fillId="0" borderId="11" xfId="0" applyBorder="1" applyAlignment="1">
      <alignment horizontal="center" vertical="top"/>
    </xf>
    <xf numFmtId="49" fontId="6" fillId="0" borderId="12"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2" xfId="0" applyFont="1" applyBorder="1" applyAlignment="1">
      <alignment horizontal="left" vertical="center" wrapText="1"/>
    </xf>
    <xf numFmtId="0" fontId="6" fillId="0" borderId="28" xfId="0" applyFont="1" applyBorder="1" applyAlignment="1">
      <alignment horizontal="left" vertical="center" wrapText="1"/>
    </xf>
    <xf numFmtId="0" fontId="6" fillId="0" borderId="11" xfId="0" applyFont="1" applyBorder="1" applyAlignment="1">
      <alignment horizontal="left"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49"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18" fillId="0" borderId="0" xfId="0" applyFont="1" applyFill="1" applyAlignment="1">
      <alignment horizontal="center" wrapText="1"/>
    </xf>
    <xf numFmtId="0" fontId="27" fillId="0" borderId="0" xfId="0" applyFont="1" applyFill="1" applyAlignment="1">
      <alignment horizontal="center" wrapText="1"/>
    </xf>
    <xf numFmtId="0" fontId="6" fillId="0" borderId="1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left"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49" fontId="7" fillId="33" borderId="10" xfId="0" applyNumberFormat="1" applyFont="1" applyFill="1" applyBorder="1" applyAlignment="1">
      <alignment horizontal="center" vertical="center"/>
    </xf>
    <xf numFmtId="0" fontId="7" fillId="33" borderId="10" xfId="0" applyFont="1" applyFill="1" applyBorder="1" applyAlignment="1">
      <alignment horizontal="left" vertical="center" wrapText="1"/>
    </xf>
    <xf numFmtId="49" fontId="29" fillId="33" borderId="10" xfId="0" applyNumberFormat="1"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28" fillId="33" borderId="10" xfId="0" applyFont="1" applyFill="1" applyBorder="1" applyAlignment="1">
      <alignment vertical="center" wrapText="1"/>
    </xf>
    <xf numFmtId="0" fontId="7"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17" fillId="0" borderId="0" xfId="0" applyFont="1" applyAlignment="1">
      <alignment horizontal="center" vertical="center"/>
    </xf>
    <xf numFmtId="0" fontId="8" fillId="0" borderId="0" xfId="0" applyFont="1" applyAlignment="1">
      <alignment horizontal="center" vertical="center"/>
    </xf>
    <xf numFmtId="0" fontId="9"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4" fillId="0" borderId="10" xfId="0" applyFont="1" applyBorder="1" applyAlignment="1">
      <alignment horizontal="justify" vertical="center" wrapText="1"/>
    </xf>
    <xf numFmtId="0" fontId="3" fillId="0" borderId="0" xfId="0" applyFont="1" applyFill="1" applyAlignment="1">
      <alignment horizontal="center"/>
    </xf>
    <xf numFmtId="0" fontId="20" fillId="0" borderId="0" xfId="0" applyFont="1" applyFill="1" applyAlignment="1">
      <alignment/>
    </xf>
    <xf numFmtId="0" fontId="14" fillId="0" borderId="13" xfId="0" applyFont="1" applyFill="1" applyBorder="1" applyAlignment="1">
      <alignment horizontal="center" vertical="justify" wrapText="1"/>
    </xf>
    <xf numFmtId="0" fontId="14" fillId="0" borderId="29" xfId="0" applyFont="1" applyFill="1" applyBorder="1" applyAlignment="1">
      <alignment horizontal="center" vertical="justify" wrapText="1"/>
    </xf>
    <xf numFmtId="0" fontId="14" fillId="0" borderId="14" xfId="0" applyFont="1" applyFill="1" applyBorder="1" applyAlignment="1">
      <alignment horizontal="center" vertical="justify" wrapText="1"/>
    </xf>
    <xf numFmtId="0" fontId="14"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13" fillId="0" borderId="10" xfId="0" applyFont="1" applyBorder="1" applyAlignment="1">
      <alignment horizontal="center" vertical="center"/>
    </xf>
    <xf numFmtId="0" fontId="3" fillId="0" borderId="0" xfId="0" applyFont="1" applyFill="1" applyAlignment="1">
      <alignment horizontal="center" wrapText="1"/>
    </xf>
    <xf numFmtId="0" fontId="25"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164" fontId="6" fillId="0" borderId="10" xfId="0" applyNumberFormat="1" applyFont="1" applyFill="1" applyBorder="1" applyAlignment="1">
      <alignment vertical="top" wrapText="1"/>
    </xf>
    <xf numFmtId="0" fontId="17" fillId="0" borderId="0" xfId="0" applyFont="1" applyAlignment="1">
      <alignment horizontal="justify" wrapText="1"/>
    </xf>
    <xf numFmtId="0" fontId="15" fillId="0" borderId="0" xfId="0" applyFont="1" applyAlignment="1">
      <alignment horizontal="justify" wrapText="1"/>
    </xf>
    <xf numFmtId="164" fontId="7" fillId="0" borderId="15" xfId="0" applyNumberFormat="1" applyFont="1" applyFill="1" applyBorder="1" applyAlignment="1">
      <alignment vertical="center"/>
    </xf>
    <xf numFmtId="164" fontId="7" fillId="0" borderId="30" xfId="0" applyNumberFormat="1" applyFont="1" applyFill="1" applyBorder="1" applyAlignment="1">
      <alignment vertical="center"/>
    </xf>
    <xf numFmtId="164" fontId="7" fillId="0" borderId="16" xfId="0" applyNumberFormat="1" applyFont="1" applyFill="1" applyBorder="1" applyAlignment="1">
      <alignment vertical="center"/>
    </xf>
    <xf numFmtId="164" fontId="7" fillId="0" borderId="31" xfId="0" applyNumberFormat="1" applyFont="1" applyFill="1" applyBorder="1" applyAlignment="1">
      <alignment vertical="center"/>
    </xf>
    <xf numFmtId="164" fontId="7" fillId="0" borderId="0" xfId="0" applyNumberFormat="1" applyFont="1" applyFill="1" applyBorder="1" applyAlignment="1">
      <alignment vertical="center"/>
    </xf>
    <xf numFmtId="164" fontId="7" fillId="0" borderId="32" xfId="0" applyNumberFormat="1" applyFont="1" applyFill="1" applyBorder="1" applyAlignment="1">
      <alignment vertical="center"/>
    </xf>
    <xf numFmtId="164" fontId="7" fillId="0" borderId="17" xfId="0" applyNumberFormat="1" applyFont="1" applyFill="1" applyBorder="1" applyAlignment="1">
      <alignment vertical="center"/>
    </xf>
    <xf numFmtId="164" fontId="7" fillId="0" borderId="33" xfId="0" applyNumberFormat="1" applyFont="1" applyFill="1" applyBorder="1" applyAlignment="1">
      <alignment vertical="center"/>
    </xf>
    <xf numFmtId="164" fontId="7" fillId="0" borderId="18" xfId="0" applyNumberFormat="1" applyFont="1" applyFill="1" applyBorder="1" applyAlignment="1">
      <alignment vertical="center"/>
    </xf>
    <xf numFmtId="0" fontId="7" fillId="0" borderId="13" xfId="0" applyFont="1" applyFill="1" applyBorder="1" applyAlignment="1">
      <alignment horizontal="center"/>
    </xf>
    <xf numFmtId="0" fontId="7" fillId="0" borderId="29" xfId="0" applyFont="1" applyFill="1" applyBorder="1" applyAlignment="1">
      <alignment horizontal="center"/>
    </xf>
    <xf numFmtId="0" fontId="7" fillId="0" borderId="14" xfId="0" applyFont="1" applyFill="1" applyBorder="1" applyAlignment="1">
      <alignment horizontal="center"/>
    </xf>
    <xf numFmtId="0" fontId="7" fillId="0" borderId="13"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0" xfId="0" applyFont="1" applyFill="1" applyBorder="1" applyAlignment="1">
      <alignment horizontal="center"/>
    </xf>
    <xf numFmtId="0" fontId="7" fillId="0" borderId="1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0" xfId="0" applyFont="1" applyAlignment="1">
      <alignment horizontal="left" wrapText="1"/>
    </xf>
    <xf numFmtId="0" fontId="10" fillId="0" borderId="28" xfId="0" applyFont="1" applyBorder="1" applyAlignment="1">
      <alignment/>
    </xf>
    <xf numFmtId="0" fontId="10" fillId="0" borderId="11" xfId="0" applyFont="1" applyBorder="1" applyAlignment="1">
      <alignment/>
    </xf>
    <xf numFmtId="0" fontId="14" fillId="0" borderId="2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xf>
    <xf numFmtId="49"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 fillId="0" borderId="0" xfId="0" applyFont="1" applyFill="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0" fontId="14" fillId="33"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AppData\Local\Temp\win2012\directum\&#1054;&#1090;&#1095;&#1077;&#1090;%202016-&#1086;&#1073;&#1097;&#1080;&#1081;%20&#1086;&#1082;&#1086;&#1085;&#1095;&#1072;&#1090;&#1077;&#1083;&#1100;&#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 1"/>
      <sheetName val="ф 2"/>
      <sheetName val="ф 3"/>
      <sheetName val="ф 4"/>
      <sheetName val="ф 5"/>
      <sheetName val="ф 6"/>
      <sheetName val="ф7"/>
    </sheetNames>
    <sheetDataSet>
      <sheetData sheetId="0">
        <row r="20">
          <cell r="M20">
            <v>50279.9</v>
          </cell>
          <cell r="O20">
            <v>48881.1</v>
          </cell>
        </row>
        <row r="34">
          <cell r="M34">
            <v>6362.200000000001</v>
          </cell>
          <cell r="O34">
            <v>6311.8</v>
          </cell>
        </row>
        <row r="85">
          <cell r="M85">
            <v>997.3</v>
          </cell>
          <cell r="O85">
            <v>997.3</v>
          </cell>
        </row>
        <row r="93">
          <cell r="M93">
            <v>3900.0000000000005</v>
          </cell>
          <cell r="O93">
            <v>3900.0000000000005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106"/>
  <sheetViews>
    <sheetView zoomScalePageLayoutView="0" workbookViewId="0" topLeftCell="A101">
      <selection activeCell="L16" sqref="L16"/>
    </sheetView>
  </sheetViews>
  <sheetFormatPr defaultColWidth="9.140625" defaultRowHeight="15"/>
  <cols>
    <col min="1" max="5" width="3.28125" style="229" customWidth="1"/>
    <col min="6" max="6" width="31.8515625" style="229" customWidth="1"/>
    <col min="7" max="7" width="13.421875" style="229" customWidth="1"/>
    <col min="8" max="8" width="5.421875" style="229" customWidth="1"/>
    <col min="9" max="10" width="4.00390625" style="229" customWidth="1"/>
    <col min="11" max="11" width="10.28125" style="229" customWidth="1"/>
    <col min="12" max="12" width="4.57421875" style="229" customWidth="1"/>
    <col min="13" max="13" width="9.00390625" style="229" customWidth="1"/>
    <col min="14" max="14" width="9.421875" style="229" customWidth="1"/>
    <col min="15" max="15" width="14.28125" style="229" customWidth="1"/>
    <col min="16" max="16" width="8.00390625" style="229" customWidth="1"/>
    <col min="17" max="17" width="7.8515625" style="229" customWidth="1"/>
    <col min="18" max="16384" width="9.140625" style="229" customWidth="1"/>
  </cols>
  <sheetData>
    <row r="1" spans="1:17" ht="13.5" customHeight="1">
      <c r="A1" s="5"/>
      <c r="B1" s="5"/>
      <c r="C1" s="5"/>
      <c r="D1" s="5"/>
      <c r="E1" s="5"/>
      <c r="F1" s="5"/>
      <c r="G1" s="5"/>
      <c r="H1" s="5"/>
      <c r="I1" s="5"/>
      <c r="J1" s="5"/>
      <c r="K1" s="5"/>
      <c r="L1" s="5"/>
      <c r="M1" s="5"/>
      <c r="O1" s="429" t="s">
        <v>275</v>
      </c>
      <c r="P1" s="429"/>
      <c r="Q1" s="429"/>
    </row>
    <row r="2" spans="1:17" ht="35.25" customHeight="1">
      <c r="A2" s="5"/>
      <c r="B2" s="5"/>
      <c r="C2" s="5"/>
      <c r="D2" s="5"/>
      <c r="E2" s="5"/>
      <c r="F2" s="5"/>
      <c r="G2" s="5"/>
      <c r="H2" s="5"/>
      <c r="I2" s="5"/>
      <c r="J2" s="5"/>
      <c r="K2" s="5"/>
      <c r="L2" s="5"/>
      <c r="M2" s="5"/>
      <c r="O2" s="432" t="s">
        <v>139</v>
      </c>
      <c r="P2" s="432"/>
      <c r="Q2" s="432"/>
    </row>
    <row r="3" spans="1:17" ht="18" customHeight="1">
      <c r="A3" s="5"/>
      <c r="B3" s="5"/>
      <c r="C3" s="5"/>
      <c r="D3" s="5"/>
      <c r="E3" s="5"/>
      <c r="F3" s="5"/>
      <c r="G3" s="5"/>
      <c r="H3" s="5"/>
      <c r="I3" s="5"/>
      <c r="J3" s="5"/>
      <c r="K3" s="5"/>
      <c r="L3" s="5"/>
      <c r="M3" s="5"/>
      <c r="O3" s="430" t="s">
        <v>140</v>
      </c>
      <c r="P3" s="430"/>
      <c r="Q3" s="430"/>
    </row>
    <row r="4" spans="1:17" ht="18" customHeight="1">
      <c r="A4" s="5"/>
      <c r="B4" s="5"/>
      <c r="C4" s="5"/>
      <c r="D4" s="5"/>
      <c r="E4" s="5"/>
      <c r="F4" s="5"/>
      <c r="G4" s="5"/>
      <c r="H4" s="5"/>
      <c r="I4" s="5"/>
      <c r="J4" s="5"/>
      <c r="K4" s="5"/>
      <c r="L4" s="5"/>
      <c r="M4" s="5"/>
      <c r="O4" s="430" t="s">
        <v>141</v>
      </c>
      <c r="P4" s="430"/>
      <c r="Q4" s="430"/>
    </row>
    <row r="5" spans="1:17" ht="13.5" customHeight="1">
      <c r="A5" s="5"/>
      <c r="B5" s="5"/>
      <c r="C5" s="5"/>
      <c r="D5" s="5"/>
      <c r="E5" s="5"/>
      <c r="F5" s="5"/>
      <c r="G5" s="5"/>
      <c r="H5" s="5"/>
      <c r="I5" s="5"/>
      <c r="J5" s="5"/>
      <c r="K5" s="5"/>
      <c r="L5" s="5"/>
      <c r="M5" s="5"/>
      <c r="N5" s="3"/>
      <c r="O5" s="3"/>
      <c r="P5" s="5"/>
      <c r="Q5" s="5"/>
    </row>
    <row r="6" spans="1:17" ht="17.25" customHeight="1">
      <c r="A6" s="424" t="s">
        <v>142</v>
      </c>
      <c r="B6" s="424"/>
      <c r="C6" s="424"/>
      <c r="D6" s="424"/>
      <c r="E6" s="424"/>
      <c r="F6" s="424"/>
      <c r="G6" s="424"/>
      <c r="H6" s="424"/>
      <c r="I6" s="424"/>
      <c r="J6" s="424"/>
      <c r="K6" s="424"/>
      <c r="L6" s="424"/>
      <c r="M6" s="424"/>
      <c r="N6" s="424"/>
      <c r="O6" s="424"/>
      <c r="P6" s="424"/>
      <c r="Q6" s="424"/>
    </row>
    <row r="7" spans="1:17" ht="17.25" customHeight="1">
      <c r="A7" s="424" t="s">
        <v>143</v>
      </c>
      <c r="B7" s="425"/>
      <c r="C7" s="425"/>
      <c r="D7" s="425"/>
      <c r="E7" s="425"/>
      <c r="F7" s="425"/>
      <c r="G7" s="425"/>
      <c r="H7" s="425"/>
      <c r="I7" s="425"/>
      <c r="J7" s="425"/>
      <c r="K7" s="425"/>
      <c r="L7" s="425"/>
      <c r="M7" s="425"/>
      <c r="N7" s="425"/>
      <c r="O7" s="425"/>
      <c r="P7" s="425"/>
      <c r="Q7" s="425"/>
    </row>
    <row r="8" spans="1:17" ht="13.5" customHeight="1">
      <c r="A8" s="30"/>
      <c r="B8" s="30"/>
      <c r="C8" s="30"/>
      <c r="D8" s="30"/>
      <c r="E8" s="30"/>
      <c r="F8" s="30"/>
      <c r="G8" s="30"/>
      <c r="H8" s="30"/>
      <c r="I8" s="30"/>
      <c r="J8" s="30"/>
      <c r="K8" s="30"/>
      <c r="L8" s="30"/>
      <c r="M8" s="30"/>
      <c r="N8" s="30"/>
      <c r="O8" s="30"/>
      <c r="P8" s="30"/>
      <c r="Q8" s="30"/>
    </row>
    <row r="9" spans="1:17" ht="13.5" customHeight="1">
      <c r="A9" s="431" t="s">
        <v>301</v>
      </c>
      <c r="B9" s="431"/>
      <c r="C9" s="431"/>
      <c r="D9" s="431"/>
      <c r="E9" s="431"/>
      <c r="F9" s="431"/>
      <c r="G9" s="431"/>
      <c r="H9" s="431"/>
      <c r="I9" s="431"/>
      <c r="J9" s="431"/>
      <c r="K9" s="431"/>
      <c r="L9" s="431"/>
      <c r="M9" s="431"/>
      <c r="N9" s="431"/>
      <c r="O9" s="431"/>
      <c r="P9" s="431"/>
      <c r="Q9" s="431"/>
    </row>
    <row r="10" spans="1:17" ht="13.5" customHeight="1">
      <c r="A10" s="5"/>
      <c r="B10" s="5"/>
      <c r="C10" s="5"/>
      <c r="D10" s="4"/>
      <c r="E10" s="4"/>
      <c r="F10" s="4"/>
      <c r="G10" s="4"/>
      <c r="H10" s="4"/>
      <c r="I10" s="4"/>
      <c r="J10" s="4"/>
      <c r="K10" s="4"/>
      <c r="L10" s="4"/>
      <c r="M10" s="4"/>
      <c r="N10" s="4"/>
      <c r="O10" s="4"/>
      <c r="P10" s="4"/>
      <c r="Q10" s="4"/>
    </row>
    <row r="11" spans="1:17" ht="37.5" customHeight="1">
      <c r="A11" s="426" t="s">
        <v>239</v>
      </c>
      <c r="B11" s="427"/>
      <c r="C11" s="427"/>
      <c r="D11" s="427"/>
      <c r="E11" s="428"/>
      <c r="F11" s="423" t="s">
        <v>253</v>
      </c>
      <c r="G11" s="423" t="s">
        <v>254</v>
      </c>
      <c r="H11" s="423" t="s">
        <v>255</v>
      </c>
      <c r="I11" s="423"/>
      <c r="J11" s="423"/>
      <c r="K11" s="423"/>
      <c r="L11" s="423"/>
      <c r="M11" s="423" t="s">
        <v>256</v>
      </c>
      <c r="N11" s="423"/>
      <c r="O11" s="423"/>
      <c r="P11" s="423" t="s">
        <v>284</v>
      </c>
      <c r="Q11" s="423"/>
    </row>
    <row r="12" spans="1:17" ht="42" customHeight="1">
      <c r="A12" s="8" t="s">
        <v>244</v>
      </c>
      <c r="B12" s="8" t="s">
        <v>240</v>
      </c>
      <c r="C12" s="8" t="s">
        <v>241</v>
      </c>
      <c r="D12" s="8" t="s">
        <v>242</v>
      </c>
      <c r="E12" s="8" t="s">
        <v>274</v>
      </c>
      <c r="F12" s="423" t="s">
        <v>252</v>
      </c>
      <c r="G12" s="423"/>
      <c r="H12" s="8" t="s">
        <v>257</v>
      </c>
      <c r="I12" s="8" t="s">
        <v>258</v>
      </c>
      <c r="J12" s="8" t="s">
        <v>259</v>
      </c>
      <c r="K12" s="8" t="s">
        <v>260</v>
      </c>
      <c r="L12" s="8" t="s">
        <v>261</v>
      </c>
      <c r="M12" s="8" t="s">
        <v>286</v>
      </c>
      <c r="N12" s="8" t="s">
        <v>285</v>
      </c>
      <c r="O12" s="8" t="s">
        <v>287</v>
      </c>
      <c r="P12" s="8" t="s">
        <v>288</v>
      </c>
      <c r="Q12" s="8" t="s">
        <v>289</v>
      </c>
    </row>
    <row r="13" spans="1:17" s="234" customFormat="1" ht="14.25">
      <c r="A13" s="419" t="s">
        <v>312</v>
      </c>
      <c r="B13" s="420">
        <v>0</v>
      </c>
      <c r="C13" s="420"/>
      <c r="D13" s="420"/>
      <c r="E13" s="420"/>
      <c r="F13" s="421" t="s">
        <v>144</v>
      </c>
      <c r="G13" s="232" t="s">
        <v>262</v>
      </c>
      <c r="H13" s="231"/>
      <c r="I13" s="231"/>
      <c r="J13" s="231"/>
      <c r="K13" s="231"/>
      <c r="L13" s="231"/>
      <c r="M13" s="233">
        <f>M14+M16+M15</f>
        <v>89073</v>
      </c>
      <c r="N13" s="233">
        <f>N14+N16+N15</f>
        <v>89073</v>
      </c>
      <c r="O13" s="233">
        <f>O14+O16+O15</f>
        <v>85436.1</v>
      </c>
      <c r="P13" s="233">
        <f aca="true" t="shared" si="0" ref="P13:P20">O13/M13*100</f>
        <v>95.91694452864505</v>
      </c>
      <c r="Q13" s="233">
        <f aca="true" t="shared" si="1" ref="Q13:Q20">O13/N13*100</f>
        <v>95.91694452864505</v>
      </c>
    </row>
    <row r="14" spans="1:17" s="234" customFormat="1" ht="31.5">
      <c r="A14" s="419"/>
      <c r="B14" s="420"/>
      <c r="C14" s="420"/>
      <c r="D14" s="420"/>
      <c r="E14" s="420"/>
      <c r="F14" s="421"/>
      <c r="G14" s="232" t="s">
        <v>315</v>
      </c>
      <c r="H14" s="231">
        <v>933</v>
      </c>
      <c r="I14" s="231"/>
      <c r="J14" s="231"/>
      <c r="K14" s="231"/>
      <c r="L14" s="231"/>
      <c r="M14" s="233">
        <f>M17+M85+M93</f>
        <v>61539.40000000001</v>
      </c>
      <c r="N14" s="233">
        <f>N17+N85+N93</f>
        <v>61539.40000000001</v>
      </c>
      <c r="O14" s="233">
        <f>O17+O85+O93</f>
        <v>60090.200000000004</v>
      </c>
      <c r="P14" s="233">
        <f>O14/M14*100</f>
        <v>97.64508591243984</v>
      </c>
      <c r="Q14" s="233">
        <f>O14/N14*100</f>
        <v>97.64508591243984</v>
      </c>
    </row>
    <row r="15" spans="1:17" s="234" customFormat="1" ht="52.5">
      <c r="A15" s="419"/>
      <c r="B15" s="420"/>
      <c r="C15" s="420"/>
      <c r="D15" s="420"/>
      <c r="E15" s="420"/>
      <c r="F15" s="421"/>
      <c r="G15" s="232" t="s">
        <v>75</v>
      </c>
      <c r="H15" s="231">
        <v>943</v>
      </c>
      <c r="I15" s="231"/>
      <c r="J15" s="231"/>
      <c r="K15" s="231"/>
      <c r="L15" s="231"/>
      <c r="M15" s="233">
        <f>M56+M102</f>
        <v>13773.4</v>
      </c>
      <c r="N15" s="233">
        <f>N56+N102</f>
        <v>13773.4</v>
      </c>
      <c r="O15" s="233">
        <f>O56+O102</f>
        <v>13382.699999999999</v>
      </c>
      <c r="P15" s="233">
        <f>O15/M15*100</f>
        <v>97.16337287815644</v>
      </c>
      <c r="Q15" s="233">
        <f>O15/N15*100</f>
        <v>97.16337287815644</v>
      </c>
    </row>
    <row r="16" spans="1:17" s="234" customFormat="1" ht="63">
      <c r="A16" s="419"/>
      <c r="B16" s="420"/>
      <c r="C16" s="420"/>
      <c r="D16" s="420"/>
      <c r="E16" s="420"/>
      <c r="F16" s="421"/>
      <c r="G16" s="235" t="s">
        <v>145</v>
      </c>
      <c r="H16" s="231">
        <v>939</v>
      </c>
      <c r="I16" s="231"/>
      <c r="J16" s="231"/>
      <c r="K16" s="231"/>
      <c r="L16" s="231"/>
      <c r="M16" s="233">
        <f>M69</f>
        <v>13760.2</v>
      </c>
      <c r="N16" s="233">
        <f>N69</f>
        <v>13760.2</v>
      </c>
      <c r="O16" s="233">
        <f>O69</f>
        <v>11963.2</v>
      </c>
      <c r="P16" s="233">
        <f t="shared" si="0"/>
        <v>86.94059679365125</v>
      </c>
      <c r="Q16" s="233">
        <f t="shared" si="1"/>
        <v>86.94059679365125</v>
      </c>
    </row>
    <row r="17" spans="1:17" s="234" customFormat="1" ht="14.25">
      <c r="A17" s="419" t="s">
        <v>312</v>
      </c>
      <c r="B17" s="420">
        <v>1</v>
      </c>
      <c r="C17" s="420"/>
      <c r="D17" s="420"/>
      <c r="E17" s="420"/>
      <c r="F17" s="421" t="s">
        <v>146</v>
      </c>
      <c r="G17" s="232" t="s">
        <v>262</v>
      </c>
      <c r="H17" s="231"/>
      <c r="I17" s="231"/>
      <c r="J17" s="231"/>
      <c r="K17" s="231"/>
      <c r="L17" s="231"/>
      <c r="M17" s="233">
        <f aca="true" t="shared" si="2" ref="M17:O18">M19+M33</f>
        <v>56642.100000000006</v>
      </c>
      <c r="N17" s="233">
        <f t="shared" si="2"/>
        <v>56642.100000000006</v>
      </c>
      <c r="O17" s="233">
        <f t="shared" si="2"/>
        <v>55192.9</v>
      </c>
      <c r="P17" s="233">
        <f t="shared" si="0"/>
        <v>97.44147904120786</v>
      </c>
      <c r="Q17" s="233">
        <f t="shared" si="1"/>
        <v>97.44147904120786</v>
      </c>
    </row>
    <row r="18" spans="1:17" s="234" customFormat="1" ht="34.5" customHeight="1">
      <c r="A18" s="419"/>
      <c r="B18" s="420"/>
      <c r="C18" s="420"/>
      <c r="D18" s="420"/>
      <c r="E18" s="420"/>
      <c r="F18" s="421"/>
      <c r="G18" s="232" t="s">
        <v>315</v>
      </c>
      <c r="H18" s="231">
        <v>933</v>
      </c>
      <c r="I18" s="231"/>
      <c r="J18" s="231"/>
      <c r="K18" s="231"/>
      <c r="L18" s="231"/>
      <c r="M18" s="233">
        <f t="shared" si="2"/>
        <v>56642.100000000006</v>
      </c>
      <c r="N18" s="233">
        <f t="shared" si="2"/>
        <v>56642.100000000006</v>
      </c>
      <c r="O18" s="233">
        <f t="shared" si="2"/>
        <v>55192.9</v>
      </c>
      <c r="P18" s="233">
        <f t="shared" si="0"/>
        <v>97.44147904120786</v>
      </c>
      <c r="Q18" s="233">
        <f t="shared" si="1"/>
        <v>97.44147904120786</v>
      </c>
    </row>
    <row r="19" spans="1:17" ht="15">
      <c r="A19" s="419" t="s">
        <v>312</v>
      </c>
      <c r="B19" s="420">
        <v>1</v>
      </c>
      <c r="C19" s="419" t="s">
        <v>251</v>
      </c>
      <c r="D19" s="420"/>
      <c r="E19" s="420"/>
      <c r="F19" s="421" t="s">
        <v>147</v>
      </c>
      <c r="G19" s="232" t="s">
        <v>262</v>
      </c>
      <c r="H19" s="231">
        <v>933</v>
      </c>
      <c r="I19" s="231"/>
      <c r="J19" s="230"/>
      <c r="K19" s="230"/>
      <c r="L19" s="231"/>
      <c r="M19" s="233">
        <f>M20</f>
        <v>50279.9</v>
      </c>
      <c r="N19" s="233">
        <f>N20</f>
        <v>50279.9</v>
      </c>
      <c r="O19" s="233">
        <f>O20</f>
        <v>48881.1</v>
      </c>
      <c r="P19" s="233">
        <f t="shared" si="0"/>
        <v>97.21797378276408</v>
      </c>
      <c r="Q19" s="233">
        <f t="shared" si="1"/>
        <v>97.21797378276408</v>
      </c>
    </row>
    <row r="20" spans="1:17" ht="31.5">
      <c r="A20" s="419"/>
      <c r="B20" s="420"/>
      <c r="C20" s="419"/>
      <c r="D20" s="420"/>
      <c r="E20" s="420"/>
      <c r="F20" s="421"/>
      <c r="G20" s="232" t="s">
        <v>315</v>
      </c>
      <c r="H20" s="231">
        <v>933</v>
      </c>
      <c r="I20" s="231"/>
      <c r="J20" s="230"/>
      <c r="K20" s="230"/>
      <c r="L20" s="231"/>
      <c r="M20" s="233">
        <f>SUM(M21:M32)</f>
        <v>50279.9</v>
      </c>
      <c r="N20" s="233">
        <f>SUM(N21:N32)</f>
        <v>50279.9</v>
      </c>
      <c r="O20" s="233">
        <f>SUM(O21:O32)</f>
        <v>48881.1</v>
      </c>
      <c r="P20" s="233">
        <f t="shared" si="0"/>
        <v>97.21797378276408</v>
      </c>
      <c r="Q20" s="233">
        <f t="shared" si="1"/>
        <v>97.21797378276408</v>
      </c>
    </row>
    <row r="21" spans="1:17" ht="22.5" customHeight="1">
      <c r="A21" s="410" t="s">
        <v>312</v>
      </c>
      <c r="B21" s="413">
        <v>1</v>
      </c>
      <c r="C21" s="410" t="s">
        <v>251</v>
      </c>
      <c r="D21" s="413">
        <v>1</v>
      </c>
      <c r="E21" s="413">
        <v>1</v>
      </c>
      <c r="F21" s="416" t="s">
        <v>148</v>
      </c>
      <c r="G21" s="416" t="s">
        <v>315</v>
      </c>
      <c r="H21" s="413">
        <v>933</v>
      </c>
      <c r="I21" s="410" t="s">
        <v>251</v>
      </c>
      <c r="J21" s="410" t="s">
        <v>243</v>
      </c>
      <c r="K21" s="410" t="s">
        <v>149</v>
      </c>
      <c r="L21" s="227">
        <v>121</v>
      </c>
      <c r="M21" s="169">
        <v>2331.3</v>
      </c>
      <c r="N21" s="169">
        <v>2331.3</v>
      </c>
      <c r="O21" s="169">
        <v>2307.4</v>
      </c>
      <c r="P21" s="169">
        <f>O21/M21*100</f>
        <v>98.9748209153691</v>
      </c>
      <c r="Q21" s="169">
        <f>O21/N21*100</f>
        <v>98.9748209153691</v>
      </c>
    </row>
    <row r="22" spans="1:17" ht="15">
      <c r="A22" s="411"/>
      <c r="B22" s="415"/>
      <c r="C22" s="411"/>
      <c r="D22" s="415"/>
      <c r="E22" s="415"/>
      <c r="F22" s="418"/>
      <c r="G22" s="417"/>
      <c r="H22" s="415"/>
      <c r="I22" s="411"/>
      <c r="J22" s="412"/>
      <c r="K22" s="412"/>
      <c r="L22" s="51">
        <v>129</v>
      </c>
      <c r="M22" s="169">
        <v>534.8</v>
      </c>
      <c r="N22" s="169">
        <v>534.8</v>
      </c>
      <c r="O22" s="169">
        <v>468.8</v>
      </c>
      <c r="P22" s="169">
        <f>O22/M22*100</f>
        <v>87.65893792071805</v>
      </c>
      <c r="Q22" s="169">
        <f>O22/N22*100</f>
        <v>87.65893792071805</v>
      </c>
    </row>
    <row r="23" spans="1:17" ht="15">
      <c r="A23" s="410" t="s">
        <v>312</v>
      </c>
      <c r="B23" s="413">
        <v>1</v>
      </c>
      <c r="C23" s="410" t="s">
        <v>251</v>
      </c>
      <c r="D23" s="413">
        <v>2</v>
      </c>
      <c r="E23" s="413">
        <v>1</v>
      </c>
      <c r="F23" s="416" t="s">
        <v>150</v>
      </c>
      <c r="G23" s="416" t="s">
        <v>315</v>
      </c>
      <c r="H23" s="413">
        <v>933</v>
      </c>
      <c r="I23" s="410" t="s">
        <v>251</v>
      </c>
      <c r="J23" s="410" t="s">
        <v>346</v>
      </c>
      <c r="K23" s="410" t="s">
        <v>151</v>
      </c>
      <c r="L23" s="51">
        <v>121</v>
      </c>
      <c r="M23" s="169">
        <v>32563.2</v>
      </c>
      <c r="N23" s="169">
        <v>32563.2</v>
      </c>
      <c r="O23" s="169">
        <v>32230.6</v>
      </c>
      <c r="P23" s="169">
        <f aca="true" t="shared" si="3" ref="P23:P31">O23/M23*100</f>
        <v>98.97860161163521</v>
      </c>
      <c r="Q23" s="169">
        <f aca="true" t="shared" si="4" ref="Q23:Q31">O23/N23*100</f>
        <v>98.97860161163521</v>
      </c>
    </row>
    <row r="24" spans="1:17" ht="15">
      <c r="A24" s="411"/>
      <c r="B24" s="415"/>
      <c r="C24" s="411"/>
      <c r="D24" s="415"/>
      <c r="E24" s="415"/>
      <c r="F24" s="417"/>
      <c r="G24" s="417"/>
      <c r="H24" s="415"/>
      <c r="I24" s="411"/>
      <c r="J24" s="411"/>
      <c r="K24" s="411"/>
      <c r="L24" s="51">
        <v>122</v>
      </c>
      <c r="M24" s="169">
        <v>237.4</v>
      </c>
      <c r="N24" s="169">
        <v>237.4</v>
      </c>
      <c r="O24" s="169">
        <v>231.5</v>
      </c>
      <c r="P24" s="169">
        <f t="shared" si="3"/>
        <v>97.51474304970513</v>
      </c>
      <c r="Q24" s="169">
        <f t="shared" si="4"/>
        <v>97.51474304970513</v>
      </c>
    </row>
    <row r="25" spans="1:17" ht="15" customHeight="1">
      <c r="A25" s="412"/>
      <c r="B25" s="414"/>
      <c r="C25" s="412"/>
      <c r="D25" s="414"/>
      <c r="E25" s="414"/>
      <c r="F25" s="418"/>
      <c r="G25" s="418"/>
      <c r="H25" s="414"/>
      <c r="I25" s="412"/>
      <c r="J25" s="412"/>
      <c r="K25" s="412"/>
      <c r="L25" s="200">
        <v>129</v>
      </c>
      <c r="M25" s="169">
        <v>9719.5</v>
      </c>
      <c r="N25" s="169">
        <v>9719.5</v>
      </c>
      <c r="O25" s="169">
        <v>9253.2</v>
      </c>
      <c r="P25" s="169">
        <f t="shared" si="3"/>
        <v>95.2024281084418</v>
      </c>
      <c r="Q25" s="169">
        <f t="shared" si="4"/>
        <v>95.2024281084418</v>
      </c>
    </row>
    <row r="26" spans="1:17" ht="19.5" customHeight="1">
      <c r="A26" s="410" t="s">
        <v>312</v>
      </c>
      <c r="B26" s="413">
        <v>1</v>
      </c>
      <c r="C26" s="410" t="s">
        <v>251</v>
      </c>
      <c r="D26" s="413">
        <v>3</v>
      </c>
      <c r="E26" s="413">
        <v>1</v>
      </c>
      <c r="F26" s="416" t="s">
        <v>385</v>
      </c>
      <c r="G26" s="416" t="s">
        <v>315</v>
      </c>
      <c r="H26" s="413">
        <v>933</v>
      </c>
      <c r="I26" s="410" t="s">
        <v>251</v>
      </c>
      <c r="J26" s="410" t="s">
        <v>346</v>
      </c>
      <c r="K26" s="410" t="s">
        <v>151</v>
      </c>
      <c r="L26" s="227">
        <v>242</v>
      </c>
      <c r="M26" s="169">
        <v>955.1</v>
      </c>
      <c r="N26" s="169">
        <v>955.1</v>
      </c>
      <c r="O26" s="169">
        <v>819.8</v>
      </c>
      <c r="P26" s="169">
        <f t="shared" si="3"/>
        <v>85.83394408962411</v>
      </c>
      <c r="Q26" s="169">
        <f t="shared" si="4"/>
        <v>85.83394408962411</v>
      </c>
    </row>
    <row r="27" spans="1:17" ht="18.75" customHeight="1">
      <c r="A27" s="411"/>
      <c r="B27" s="415"/>
      <c r="C27" s="411"/>
      <c r="D27" s="415"/>
      <c r="E27" s="415"/>
      <c r="F27" s="417"/>
      <c r="G27" s="417"/>
      <c r="H27" s="415"/>
      <c r="I27" s="411"/>
      <c r="J27" s="411"/>
      <c r="K27" s="411"/>
      <c r="L27" s="227">
        <v>244</v>
      </c>
      <c r="M27" s="169">
        <v>3192.9</v>
      </c>
      <c r="N27" s="169">
        <v>3192.9</v>
      </c>
      <c r="O27" s="169">
        <v>2901.8</v>
      </c>
      <c r="P27" s="169">
        <f t="shared" si="3"/>
        <v>90.88289642644618</v>
      </c>
      <c r="Q27" s="169">
        <f t="shared" si="4"/>
        <v>90.88289642644618</v>
      </c>
    </row>
    <row r="28" spans="1:17" ht="13.5" customHeight="1">
      <c r="A28" s="410" t="s">
        <v>312</v>
      </c>
      <c r="B28" s="413">
        <v>1</v>
      </c>
      <c r="C28" s="410" t="s">
        <v>251</v>
      </c>
      <c r="D28" s="413">
        <v>4</v>
      </c>
      <c r="E28" s="413">
        <v>1</v>
      </c>
      <c r="F28" s="416" t="s">
        <v>388</v>
      </c>
      <c r="G28" s="416" t="s">
        <v>315</v>
      </c>
      <c r="H28" s="413">
        <v>933</v>
      </c>
      <c r="I28" s="410" t="s">
        <v>251</v>
      </c>
      <c r="J28" s="422" t="s">
        <v>346</v>
      </c>
      <c r="K28" s="410" t="s">
        <v>151</v>
      </c>
      <c r="L28" s="227">
        <v>852</v>
      </c>
      <c r="M28" s="169">
        <v>46.3</v>
      </c>
      <c r="N28" s="169">
        <v>46.3</v>
      </c>
      <c r="O28" s="169">
        <v>45.1</v>
      </c>
      <c r="P28" s="169">
        <f t="shared" si="3"/>
        <v>97.40820734341253</v>
      </c>
      <c r="Q28" s="169">
        <f t="shared" si="4"/>
        <v>97.40820734341253</v>
      </c>
    </row>
    <row r="29" spans="1:17" ht="15">
      <c r="A29" s="411"/>
      <c r="B29" s="415"/>
      <c r="C29" s="411"/>
      <c r="D29" s="415"/>
      <c r="E29" s="415"/>
      <c r="F29" s="417"/>
      <c r="G29" s="417"/>
      <c r="H29" s="415"/>
      <c r="I29" s="411"/>
      <c r="J29" s="422"/>
      <c r="K29" s="412"/>
      <c r="L29" s="198">
        <v>853</v>
      </c>
      <c r="M29" s="237">
        <v>0.2</v>
      </c>
      <c r="N29" s="237">
        <v>0.2</v>
      </c>
      <c r="O29" s="237">
        <v>0.2</v>
      </c>
      <c r="P29" s="238">
        <f t="shared" si="3"/>
        <v>100</v>
      </c>
      <c r="Q29" s="238">
        <f t="shared" si="4"/>
        <v>100</v>
      </c>
    </row>
    <row r="30" spans="1:17" ht="15">
      <c r="A30" s="411"/>
      <c r="B30" s="415"/>
      <c r="C30" s="411"/>
      <c r="D30" s="415"/>
      <c r="E30" s="414"/>
      <c r="F30" s="417"/>
      <c r="G30" s="417"/>
      <c r="H30" s="415"/>
      <c r="I30" s="411"/>
      <c r="J30" s="422"/>
      <c r="K30" s="239" t="s">
        <v>152</v>
      </c>
      <c r="L30" s="51">
        <v>851</v>
      </c>
      <c r="M30" s="240">
        <v>161</v>
      </c>
      <c r="N30" s="240">
        <v>161</v>
      </c>
      <c r="O30" s="240">
        <v>161</v>
      </c>
      <c r="P30" s="238">
        <f t="shared" si="3"/>
        <v>100</v>
      </c>
      <c r="Q30" s="238">
        <f t="shared" si="4"/>
        <v>100</v>
      </c>
    </row>
    <row r="31" spans="1:17" ht="15">
      <c r="A31" s="411"/>
      <c r="B31" s="415"/>
      <c r="C31" s="411"/>
      <c r="D31" s="415"/>
      <c r="E31" s="415"/>
      <c r="F31" s="417"/>
      <c r="G31" s="417"/>
      <c r="H31" s="415"/>
      <c r="I31" s="411"/>
      <c r="J31" s="422" t="s">
        <v>153</v>
      </c>
      <c r="K31" s="236" t="s">
        <v>154</v>
      </c>
      <c r="L31" s="413">
        <v>244</v>
      </c>
      <c r="M31" s="240">
        <v>228</v>
      </c>
      <c r="N31" s="240">
        <v>228</v>
      </c>
      <c r="O31" s="240">
        <v>167.6</v>
      </c>
      <c r="P31" s="238">
        <f t="shared" si="3"/>
        <v>73.50877192982456</v>
      </c>
      <c r="Q31" s="238">
        <f t="shared" si="4"/>
        <v>73.50877192982456</v>
      </c>
    </row>
    <row r="32" spans="1:17" ht="15">
      <c r="A32" s="412"/>
      <c r="B32" s="414"/>
      <c r="C32" s="412"/>
      <c r="D32" s="414"/>
      <c r="E32" s="414"/>
      <c r="F32" s="418"/>
      <c r="G32" s="418"/>
      <c r="H32" s="414"/>
      <c r="I32" s="412"/>
      <c r="J32" s="422"/>
      <c r="K32" s="236" t="s">
        <v>155</v>
      </c>
      <c r="L32" s="414"/>
      <c r="M32" s="240">
        <v>310.2</v>
      </c>
      <c r="N32" s="240">
        <v>310.2</v>
      </c>
      <c r="O32" s="240">
        <v>294.1</v>
      </c>
      <c r="P32" s="238">
        <f>O32/M32*100</f>
        <v>94.80980012894908</v>
      </c>
      <c r="Q32" s="238">
        <f>O32/N32*100</f>
        <v>94.80980012894908</v>
      </c>
    </row>
    <row r="33" spans="1:17" ht="15">
      <c r="A33" s="419" t="s">
        <v>312</v>
      </c>
      <c r="B33" s="420">
        <v>1</v>
      </c>
      <c r="C33" s="419" t="s">
        <v>243</v>
      </c>
      <c r="D33" s="420"/>
      <c r="E33" s="420"/>
      <c r="F33" s="421" t="s">
        <v>156</v>
      </c>
      <c r="G33" s="232" t="s">
        <v>262</v>
      </c>
      <c r="H33" s="231">
        <v>933</v>
      </c>
      <c r="I33" s="231"/>
      <c r="J33" s="230"/>
      <c r="K33" s="230"/>
      <c r="L33" s="231"/>
      <c r="M33" s="241">
        <f>M34</f>
        <v>6362.200000000001</v>
      </c>
      <c r="N33" s="241">
        <f>N34</f>
        <v>6362.200000000001</v>
      </c>
      <c r="O33" s="241">
        <f>O34</f>
        <v>6311.8</v>
      </c>
      <c r="P33" s="242">
        <f aca="true" t="shared" si="5" ref="P33:P55">O33/M33*100</f>
        <v>99.20782119392662</v>
      </c>
      <c r="Q33" s="242">
        <f aca="true" t="shared" si="6" ref="Q33:Q55">O33/N33*100</f>
        <v>99.20782119392662</v>
      </c>
    </row>
    <row r="34" spans="1:17" ht="31.5">
      <c r="A34" s="419"/>
      <c r="B34" s="420"/>
      <c r="C34" s="419"/>
      <c r="D34" s="420"/>
      <c r="E34" s="420"/>
      <c r="F34" s="421"/>
      <c r="G34" s="232" t="s">
        <v>315</v>
      </c>
      <c r="H34" s="231">
        <v>933</v>
      </c>
      <c r="I34" s="231"/>
      <c r="J34" s="230"/>
      <c r="K34" s="230"/>
      <c r="L34" s="231"/>
      <c r="M34" s="241">
        <f>SUM(M35:M55)</f>
        <v>6362.200000000001</v>
      </c>
      <c r="N34" s="241">
        <f>SUM(N35:N55)</f>
        <v>6362.200000000001</v>
      </c>
      <c r="O34" s="241">
        <f>SUM(O35:O55)</f>
        <v>6311.8</v>
      </c>
      <c r="P34" s="242">
        <f t="shared" si="5"/>
        <v>99.20782119392662</v>
      </c>
      <c r="Q34" s="242">
        <f t="shared" si="6"/>
        <v>99.20782119392662</v>
      </c>
    </row>
    <row r="35" spans="1:17" ht="15" customHeight="1">
      <c r="A35" s="410" t="s">
        <v>312</v>
      </c>
      <c r="B35" s="413">
        <v>1</v>
      </c>
      <c r="C35" s="410" t="s">
        <v>243</v>
      </c>
      <c r="D35" s="413">
        <v>1</v>
      </c>
      <c r="E35" s="413">
        <v>3</v>
      </c>
      <c r="F35" s="416" t="s">
        <v>157</v>
      </c>
      <c r="G35" s="416" t="s">
        <v>315</v>
      </c>
      <c r="H35" s="413">
        <v>933</v>
      </c>
      <c r="I35" s="410" t="s">
        <v>251</v>
      </c>
      <c r="J35" s="410" t="s">
        <v>346</v>
      </c>
      <c r="K35" s="410" t="s">
        <v>158</v>
      </c>
      <c r="L35" s="51">
        <v>121</v>
      </c>
      <c r="M35" s="240">
        <v>875</v>
      </c>
      <c r="N35" s="240">
        <v>875</v>
      </c>
      <c r="O35" s="240">
        <v>875</v>
      </c>
      <c r="P35" s="238">
        <f t="shared" si="5"/>
        <v>100</v>
      </c>
      <c r="Q35" s="238">
        <f t="shared" si="6"/>
        <v>100</v>
      </c>
    </row>
    <row r="36" spans="1:17" ht="15" customHeight="1">
      <c r="A36" s="411"/>
      <c r="B36" s="415"/>
      <c r="C36" s="411"/>
      <c r="D36" s="415"/>
      <c r="E36" s="415"/>
      <c r="F36" s="417"/>
      <c r="G36" s="417"/>
      <c r="H36" s="415"/>
      <c r="I36" s="411"/>
      <c r="J36" s="411"/>
      <c r="K36" s="411"/>
      <c r="L36" s="51">
        <v>129</v>
      </c>
      <c r="M36" s="240">
        <v>262.3</v>
      </c>
      <c r="N36" s="240">
        <v>262.3</v>
      </c>
      <c r="O36" s="240">
        <v>262.3</v>
      </c>
      <c r="P36" s="238">
        <f t="shared" si="5"/>
        <v>100</v>
      </c>
      <c r="Q36" s="238">
        <f t="shared" si="6"/>
        <v>100</v>
      </c>
    </row>
    <row r="37" spans="1:17" ht="15" customHeight="1">
      <c r="A37" s="411"/>
      <c r="B37" s="415"/>
      <c r="C37" s="411"/>
      <c r="D37" s="415"/>
      <c r="E37" s="415"/>
      <c r="F37" s="417"/>
      <c r="G37" s="417"/>
      <c r="H37" s="415"/>
      <c r="I37" s="411"/>
      <c r="J37" s="411"/>
      <c r="K37" s="411"/>
      <c r="L37" s="200">
        <v>242</v>
      </c>
      <c r="M37" s="240">
        <v>22.8</v>
      </c>
      <c r="N37" s="240">
        <v>22.8</v>
      </c>
      <c r="O37" s="240">
        <v>22.8</v>
      </c>
      <c r="P37" s="238">
        <f t="shared" si="5"/>
        <v>100</v>
      </c>
      <c r="Q37" s="238">
        <f t="shared" si="6"/>
        <v>100</v>
      </c>
    </row>
    <row r="38" spans="1:17" ht="15" customHeight="1">
      <c r="A38" s="412"/>
      <c r="B38" s="414"/>
      <c r="C38" s="412"/>
      <c r="D38" s="414"/>
      <c r="E38" s="414"/>
      <c r="F38" s="418"/>
      <c r="G38" s="418"/>
      <c r="H38" s="414"/>
      <c r="I38" s="412"/>
      <c r="J38" s="412"/>
      <c r="K38" s="412"/>
      <c r="L38" s="200">
        <v>244</v>
      </c>
      <c r="M38" s="240">
        <v>28.2</v>
      </c>
      <c r="N38" s="240">
        <v>28.2</v>
      </c>
      <c r="O38" s="240">
        <v>28.2</v>
      </c>
      <c r="P38" s="238">
        <f t="shared" si="5"/>
        <v>100</v>
      </c>
      <c r="Q38" s="238">
        <f t="shared" si="6"/>
        <v>100</v>
      </c>
    </row>
    <row r="39" spans="1:17" ht="15" customHeight="1">
      <c r="A39" s="410" t="s">
        <v>312</v>
      </c>
      <c r="B39" s="413">
        <v>1</v>
      </c>
      <c r="C39" s="410" t="s">
        <v>243</v>
      </c>
      <c r="D39" s="413">
        <v>2</v>
      </c>
      <c r="E39" s="413">
        <v>3</v>
      </c>
      <c r="F39" s="416" t="s">
        <v>159</v>
      </c>
      <c r="G39" s="416" t="s">
        <v>315</v>
      </c>
      <c r="H39" s="413">
        <v>933</v>
      </c>
      <c r="I39" s="410" t="s">
        <v>251</v>
      </c>
      <c r="J39" s="410" t="s">
        <v>346</v>
      </c>
      <c r="K39" s="410" t="s">
        <v>160</v>
      </c>
      <c r="L39" s="51">
        <v>121</v>
      </c>
      <c r="M39" s="240">
        <v>2798.8</v>
      </c>
      <c r="N39" s="240">
        <v>2798.8</v>
      </c>
      <c r="O39" s="240">
        <v>2798.8</v>
      </c>
      <c r="P39" s="238">
        <f t="shared" si="5"/>
        <v>100</v>
      </c>
      <c r="Q39" s="238">
        <f t="shared" si="6"/>
        <v>100</v>
      </c>
    </row>
    <row r="40" spans="1:17" ht="15" customHeight="1">
      <c r="A40" s="411"/>
      <c r="B40" s="415"/>
      <c r="C40" s="411"/>
      <c r="D40" s="415"/>
      <c r="E40" s="415"/>
      <c r="F40" s="417"/>
      <c r="G40" s="417"/>
      <c r="H40" s="415"/>
      <c r="I40" s="411"/>
      <c r="J40" s="411"/>
      <c r="K40" s="411"/>
      <c r="L40" s="51">
        <v>122</v>
      </c>
      <c r="M40" s="240">
        <v>3.7</v>
      </c>
      <c r="N40" s="240">
        <v>3.7</v>
      </c>
      <c r="O40" s="240">
        <v>3.7</v>
      </c>
      <c r="P40" s="238">
        <f t="shared" si="5"/>
        <v>100</v>
      </c>
      <c r="Q40" s="238">
        <f t="shared" si="6"/>
        <v>100</v>
      </c>
    </row>
    <row r="41" spans="1:17" ht="15" customHeight="1">
      <c r="A41" s="411"/>
      <c r="B41" s="415"/>
      <c r="C41" s="411"/>
      <c r="D41" s="415"/>
      <c r="E41" s="415"/>
      <c r="F41" s="417"/>
      <c r="G41" s="417"/>
      <c r="H41" s="415"/>
      <c r="I41" s="411"/>
      <c r="J41" s="411"/>
      <c r="K41" s="411"/>
      <c r="L41" s="200">
        <v>129</v>
      </c>
      <c r="M41" s="240">
        <v>828.5</v>
      </c>
      <c r="N41" s="240">
        <v>828.5</v>
      </c>
      <c r="O41" s="240">
        <v>828.5</v>
      </c>
      <c r="P41" s="238">
        <f>O41/M41*100</f>
        <v>100</v>
      </c>
      <c r="Q41" s="238">
        <f>O41/N41*100</f>
        <v>100</v>
      </c>
    </row>
    <row r="42" spans="1:17" ht="15" customHeight="1">
      <c r="A42" s="411"/>
      <c r="B42" s="415"/>
      <c r="C42" s="411"/>
      <c r="D42" s="415"/>
      <c r="E42" s="415"/>
      <c r="F42" s="417"/>
      <c r="G42" s="417"/>
      <c r="H42" s="415"/>
      <c r="I42" s="411"/>
      <c r="J42" s="411"/>
      <c r="K42" s="411"/>
      <c r="L42" s="200">
        <v>242</v>
      </c>
      <c r="M42" s="240">
        <v>130.8</v>
      </c>
      <c r="N42" s="240">
        <v>130.8</v>
      </c>
      <c r="O42" s="240">
        <v>130.8</v>
      </c>
      <c r="P42" s="238">
        <f t="shared" si="5"/>
        <v>100</v>
      </c>
      <c r="Q42" s="238">
        <f t="shared" si="6"/>
        <v>100</v>
      </c>
    </row>
    <row r="43" spans="1:17" ht="15" customHeight="1">
      <c r="A43" s="411"/>
      <c r="B43" s="415"/>
      <c r="C43" s="411"/>
      <c r="D43" s="415"/>
      <c r="E43" s="415"/>
      <c r="F43" s="417"/>
      <c r="G43" s="417"/>
      <c r="H43" s="415"/>
      <c r="I43" s="411"/>
      <c r="J43" s="411"/>
      <c r="K43" s="412"/>
      <c r="L43" s="200">
        <v>244</v>
      </c>
      <c r="M43" s="240">
        <v>47.1</v>
      </c>
      <c r="N43" s="240">
        <v>47.1</v>
      </c>
      <c r="O43" s="240">
        <v>47.1</v>
      </c>
      <c r="P43" s="238">
        <f t="shared" si="5"/>
        <v>100</v>
      </c>
      <c r="Q43" s="238">
        <f t="shared" si="6"/>
        <v>100</v>
      </c>
    </row>
    <row r="44" spans="1:17" ht="15" customHeight="1">
      <c r="A44" s="410" t="s">
        <v>312</v>
      </c>
      <c r="B44" s="413">
        <v>1</v>
      </c>
      <c r="C44" s="410" t="s">
        <v>243</v>
      </c>
      <c r="D44" s="413">
        <v>3</v>
      </c>
      <c r="E44" s="413">
        <v>3</v>
      </c>
      <c r="F44" s="416" t="s">
        <v>161</v>
      </c>
      <c r="G44" s="416" t="s">
        <v>315</v>
      </c>
      <c r="H44" s="413">
        <v>933</v>
      </c>
      <c r="I44" s="410" t="s">
        <v>251</v>
      </c>
      <c r="J44" s="410" t="s">
        <v>346</v>
      </c>
      <c r="K44" s="410" t="s">
        <v>162</v>
      </c>
      <c r="L44" s="51">
        <v>121</v>
      </c>
      <c r="M44" s="240">
        <v>131.4</v>
      </c>
      <c r="N44" s="240">
        <v>131.4</v>
      </c>
      <c r="O44" s="240">
        <v>131.4</v>
      </c>
      <c r="P44" s="238">
        <f t="shared" si="5"/>
        <v>100</v>
      </c>
      <c r="Q44" s="238">
        <f t="shared" si="6"/>
        <v>100</v>
      </c>
    </row>
    <row r="45" spans="1:17" ht="15" customHeight="1">
      <c r="A45" s="411"/>
      <c r="B45" s="415"/>
      <c r="C45" s="411"/>
      <c r="D45" s="415"/>
      <c r="E45" s="415"/>
      <c r="F45" s="417"/>
      <c r="G45" s="417"/>
      <c r="H45" s="415"/>
      <c r="I45" s="411"/>
      <c r="J45" s="411"/>
      <c r="K45" s="411"/>
      <c r="L45" s="51">
        <v>129</v>
      </c>
      <c r="M45" s="240">
        <v>39.8</v>
      </c>
      <c r="N45" s="240">
        <v>39.8</v>
      </c>
      <c r="O45" s="240">
        <v>39.8</v>
      </c>
      <c r="P45" s="238">
        <f t="shared" si="5"/>
        <v>100</v>
      </c>
      <c r="Q45" s="238">
        <f t="shared" si="6"/>
        <v>100</v>
      </c>
    </row>
    <row r="46" spans="1:17" ht="15" customHeight="1">
      <c r="A46" s="411"/>
      <c r="B46" s="415"/>
      <c r="C46" s="411"/>
      <c r="D46" s="415"/>
      <c r="E46" s="415"/>
      <c r="F46" s="417"/>
      <c r="G46" s="417"/>
      <c r="H46" s="415"/>
      <c r="I46" s="411"/>
      <c r="J46" s="411"/>
      <c r="K46" s="411"/>
      <c r="L46" s="200">
        <v>242</v>
      </c>
      <c r="M46" s="240">
        <v>2.2</v>
      </c>
      <c r="N46" s="240">
        <v>2.2</v>
      </c>
      <c r="O46" s="240">
        <v>2.2</v>
      </c>
      <c r="P46" s="238">
        <f t="shared" si="5"/>
        <v>100</v>
      </c>
      <c r="Q46" s="238">
        <f t="shared" si="6"/>
        <v>100</v>
      </c>
    </row>
    <row r="47" spans="1:17" ht="15" customHeight="1">
      <c r="A47" s="412"/>
      <c r="B47" s="414"/>
      <c r="C47" s="412"/>
      <c r="D47" s="414"/>
      <c r="E47" s="414"/>
      <c r="F47" s="418"/>
      <c r="G47" s="418"/>
      <c r="H47" s="414"/>
      <c r="I47" s="412"/>
      <c r="J47" s="412"/>
      <c r="K47" s="412"/>
      <c r="L47" s="200">
        <v>244</v>
      </c>
      <c r="M47" s="240">
        <v>6.3</v>
      </c>
      <c r="N47" s="240">
        <v>6.3</v>
      </c>
      <c r="O47" s="240">
        <v>6.3</v>
      </c>
      <c r="P47" s="238">
        <f t="shared" si="5"/>
        <v>100</v>
      </c>
      <c r="Q47" s="238">
        <f t="shared" si="6"/>
        <v>100</v>
      </c>
    </row>
    <row r="48" spans="1:17" ht="15">
      <c r="A48" s="410" t="s">
        <v>312</v>
      </c>
      <c r="B48" s="413">
        <v>1</v>
      </c>
      <c r="C48" s="410" t="s">
        <v>243</v>
      </c>
      <c r="D48" s="413">
        <v>4</v>
      </c>
      <c r="E48" s="413">
        <v>3</v>
      </c>
      <c r="F48" s="416" t="s">
        <v>163</v>
      </c>
      <c r="G48" s="416" t="s">
        <v>315</v>
      </c>
      <c r="H48" s="413">
        <v>933</v>
      </c>
      <c r="I48" s="410" t="s">
        <v>251</v>
      </c>
      <c r="J48" s="410" t="s">
        <v>346</v>
      </c>
      <c r="K48" s="410" t="s">
        <v>164</v>
      </c>
      <c r="L48" s="227">
        <v>121</v>
      </c>
      <c r="M48" s="240">
        <v>466.7</v>
      </c>
      <c r="N48" s="240">
        <v>466.7</v>
      </c>
      <c r="O48" s="240">
        <v>466.7</v>
      </c>
      <c r="P48" s="238">
        <f t="shared" si="5"/>
        <v>100</v>
      </c>
      <c r="Q48" s="238">
        <f t="shared" si="6"/>
        <v>100</v>
      </c>
    </row>
    <row r="49" spans="1:17" ht="15.75" customHeight="1">
      <c r="A49" s="411"/>
      <c r="B49" s="415"/>
      <c r="C49" s="411"/>
      <c r="D49" s="415"/>
      <c r="E49" s="415"/>
      <c r="F49" s="417"/>
      <c r="G49" s="417"/>
      <c r="H49" s="415"/>
      <c r="I49" s="411"/>
      <c r="J49" s="411"/>
      <c r="K49" s="411"/>
      <c r="L49" s="51">
        <v>129</v>
      </c>
      <c r="M49" s="240">
        <v>137.2</v>
      </c>
      <c r="N49" s="240">
        <v>137.2</v>
      </c>
      <c r="O49" s="240">
        <v>137.2</v>
      </c>
      <c r="P49" s="238">
        <f t="shared" si="5"/>
        <v>100</v>
      </c>
      <c r="Q49" s="238">
        <f t="shared" si="6"/>
        <v>100</v>
      </c>
    </row>
    <row r="50" spans="1:17" ht="15">
      <c r="A50" s="411"/>
      <c r="B50" s="415"/>
      <c r="C50" s="411"/>
      <c r="D50" s="415"/>
      <c r="E50" s="415"/>
      <c r="F50" s="417"/>
      <c r="G50" s="417"/>
      <c r="H50" s="415"/>
      <c r="I50" s="411"/>
      <c r="J50" s="411"/>
      <c r="K50" s="411"/>
      <c r="L50" s="51">
        <v>242</v>
      </c>
      <c r="M50" s="240">
        <v>20.3</v>
      </c>
      <c r="N50" s="240">
        <v>20.3</v>
      </c>
      <c r="O50" s="240">
        <v>20.3</v>
      </c>
      <c r="P50" s="238">
        <f>O50/M50*100</f>
        <v>100</v>
      </c>
      <c r="Q50" s="238">
        <f>O50/N50*100</f>
        <v>100</v>
      </c>
    </row>
    <row r="51" spans="1:17" ht="15">
      <c r="A51" s="411"/>
      <c r="B51" s="415"/>
      <c r="C51" s="411"/>
      <c r="D51" s="415"/>
      <c r="E51" s="415"/>
      <c r="F51" s="417"/>
      <c r="G51" s="417"/>
      <c r="H51" s="415"/>
      <c r="I51" s="411"/>
      <c r="J51" s="411"/>
      <c r="K51" s="411"/>
      <c r="L51" s="413">
        <v>244</v>
      </c>
      <c r="M51" s="240">
        <v>4.2</v>
      </c>
      <c r="N51" s="240">
        <v>4.2</v>
      </c>
      <c r="O51" s="240">
        <v>4.2</v>
      </c>
      <c r="P51" s="238">
        <f t="shared" si="5"/>
        <v>100</v>
      </c>
      <c r="Q51" s="238">
        <f t="shared" si="6"/>
        <v>100</v>
      </c>
    </row>
    <row r="52" spans="1:17" ht="17.25" customHeight="1">
      <c r="A52" s="412"/>
      <c r="B52" s="414"/>
      <c r="C52" s="412"/>
      <c r="D52" s="414"/>
      <c r="E52" s="414"/>
      <c r="F52" s="418"/>
      <c r="G52" s="418"/>
      <c r="H52" s="414"/>
      <c r="I52" s="236" t="s">
        <v>471</v>
      </c>
      <c r="J52" s="412"/>
      <c r="K52" s="412"/>
      <c r="L52" s="414"/>
      <c r="M52" s="240">
        <v>168.6</v>
      </c>
      <c r="N52" s="240">
        <v>168.6</v>
      </c>
      <c r="O52" s="240">
        <v>118.2</v>
      </c>
      <c r="P52" s="238">
        <f t="shared" si="5"/>
        <v>70.10676156583631</v>
      </c>
      <c r="Q52" s="238">
        <f t="shared" si="6"/>
        <v>70.10676156583631</v>
      </c>
    </row>
    <row r="53" spans="1:17" ht="15">
      <c r="A53" s="410" t="s">
        <v>312</v>
      </c>
      <c r="B53" s="413">
        <v>1</v>
      </c>
      <c r="C53" s="410" t="s">
        <v>243</v>
      </c>
      <c r="D53" s="413">
        <v>7</v>
      </c>
      <c r="E53" s="413">
        <v>3</v>
      </c>
      <c r="F53" s="416" t="s">
        <v>403</v>
      </c>
      <c r="G53" s="416" t="s">
        <v>315</v>
      </c>
      <c r="H53" s="413">
        <v>933</v>
      </c>
      <c r="I53" s="410" t="s">
        <v>251</v>
      </c>
      <c r="J53" s="410" t="s">
        <v>346</v>
      </c>
      <c r="K53" s="410" t="s">
        <v>165</v>
      </c>
      <c r="L53" s="51">
        <v>121</v>
      </c>
      <c r="M53" s="240">
        <v>286.1</v>
      </c>
      <c r="N53" s="240">
        <v>286.1</v>
      </c>
      <c r="O53" s="240">
        <v>286.1</v>
      </c>
      <c r="P53" s="238">
        <f t="shared" si="5"/>
        <v>100</v>
      </c>
      <c r="Q53" s="238">
        <f t="shared" si="6"/>
        <v>100</v>
      </c>
    </row>
    <row r="54" spans="1:17" ht="15">
      <c r="A54" s="411"/>
      <c r="B54" s="415"/>
      <c r="C54" s="411"/>
      <c r="D54" s="415"/>
      <c r="E54" s="415"/>
      <c r="F54" s="417"/>
      <c r="G54" s="417"/>
      <c r="H54" s="415"/>
      <c r="I54" s="411"/>
      <c r="J54" s="411"/>
      <c r="K54" s="411"/>
      <c r="L54" s="51">
        <v>129</v>
      </c>
      <c r="M54" s="240">
        <v>85.2</v>
      </c>
      <c r="N54" s="240">
        <v>85.2</v>
      </c>
      <c r="O54" s="240">
        <v>85.2</v>
      </c>
      <c r="P54" s="238">
        <f t="shared" si="5"/>
        <v>100</v>
      </c>
      <c r="Q54" s="238">
        <f t="shared" si="6"/>
        <v>100</v>
      </c>
    </row>
    <row r="55" spans="1:17" ht="15">
      <c r="A55" s="412"/>
      <c r="B55" s="414"/>
      <c r="C55" s="412"/>
      <c r="D55" s="414"/>
      <c r="E55" s="414"/>
      <c r="F55" s="418"/>
      <c r="G55" s="418"/>
      <c r="H55" s="414"/>
      <c r="I55" s="412"/>
      <c r="J55" s="412"/>
      <c r="K55" s="412"/>
      <c r="L55" s="51">
        <v>244</v>
      </c>
      <c r="M55" s="240">
        <v>17</v>
      </c>
      <c r="N55" s="240">
        <v>17</v>
      </c>
      <c r="O55" s="240">
        <v>17</v>
      </c>
      <c r="P55" s="238">
        <f t="shared" si="5"/>
        <v>100</v>
      </c>
      <c r="Q55" s="238">
        <f t="shared" si="6"/>
        <v>100</v>
      </c>
    </row>
    <row r="56" spans="1:17" s="62" customFormat="1" ht="15">
      <c r="A56" s="389" t="s">
        <v>312</v>
      </c>
      <c r="B56" s="389" t="s">
        <v>243</v>
      </c>
      <c r="C56" s="389"/>
      <c r="D56" s="389"/>
      <c r="E56" s="384"/>
      <c r="F56" s="386" t="s">
        <v>166</v>
      </c>
      <c r="G56" s="11" t="s">
        <v>262</v>
      </c>
      <c r="H56" s="13">
        <v>943</v>
      </c>
      <c r="I56" s="13"/>
      <c r="J56" s="13"/>
      <c r="K56" s="13"/>
      <c r="L56" s="13"/>
      <c r="M56" s="29">
        <v>13652.9</v>
      </c>
      <c r="N56" s="29">
        <v>13652.9</v>
      </c>
      <c r="O56" s="29">
        <v>13338.4</v>
      </c>
      <c r="P56" s="29">
        <v>99.4</v>
      </c>
      <c r="Q56" s="29">
        <v>99.4</v>
      </c>
    </row>
    <row r="57" spans="1:17" s="62" customFormat="1" ht="52.5">
      <c r="A57" s="389"/>
      <c r="B57" s="389"/>
      <c r="C57" s="389"/>
      <c r="D57" s="389"/>
      <c r="E57" s="385"/>
      <c r="F57" s="386"/>
      <c r="G57" s="11" t="s">
        <v>75</v>
      </c>
      <c r="H57" s="13">
        <v>943</v>
      </c>
      <c r="I57" s="13"/>
      <c r="J57" s="13"/>
      <c r="K57" s="13"/>
      <c r="L57" s="13"/>
      <c r="M57" s="29">
        <v>13652.9</v>
      </c>
      <c r="N57" s="29">
        <v>13652.9</v>
      </c>
      <c r="O57" s="29">
        <v>13338.4</v>
      </c>
      <c r="P57" s="29">
        <v>99.4</v>
      </c>
      <c r="Q57" s="29">
        <v>99.4</v>
      </c>
    </row>
    <row r="58" spans="1:17" ht="15">
      <c r="A58" s="387" t="s">
        <v>312</v>
      </c>
      <c r="B58" s="387" t="s">
        <v>243</v>
      </c>
      <c r="C58" s="387" t="s">
        <v>251</v>
      </c>
      <c r="D58" s="389"/>
      <c r="E58" s="384"/>
      <c r="F58" s="388" t="s">
        <v>167</v>
      </c>
      <c r="G58" s="10" t="s">
        <v>262</v>
      </c>
      <c r="H58" s="243">
        <v>943</v>
      </c>
      <c r="I58" s="243"/>
      <c r="J58" s="243"/>
      <c r="K58" s="243"/>
      <c r="L58" s="243"/>
      <c r="M58" s="244">
        <v>2</v>
      </c>
      <c r="N58" s="244">
        <v>2</v>
      </c>
      <c r="O58" s="244">
        <v>2</v>
      </c>
      <c r="P58" s="244">
        <v>100</v>
      </c>
      <c r="Q58" s="244">
        <v>100</v>
      </c>
    </row>
    <row r="59" spans="1:17" ht="45">
      <c r="A59" s="387"/>
      <c r="B59" s="387"/>
      <c r="C59" s="387"/>
      <c r="D59" s="389"/>
      <c r="E59" s="385"/>
      <c r="F59" s="388"/>
      <c r="G59" s="10" t="s">
        <v>75</v>
      </c>
      <c r="H59" s="243">
        <v>943</v>
      </c>
      <c r="I59" s="79" t="s">
        <v>251</v>
      </c>
      <c r="J59" s="79" t="s">
        <v>404</v>
      </c>
      <c r="K59" s="245" t="s">
        <v>168</v>
      </c>
      <c r="L59" s="243">
        <v>851</v>
      </c>
      <c r="M59" s="244">
        <v>2</v>
      </c>
      <c r="N59" s="244">
        <v>2</v>
      </c>
      <c r="O59" s="244">
        <v>2</v>
      </c>
      <c r="P59" s="244">
        <v>100</v>
      </c>
      <c r="Q59" s="244">
        <v>100</v>
      </c>
    </row>
    <row r="60" spans="1:17" ht="15">
      <c r="A60" s="387" t="s">
        <v>312</v>
      </c>
      <c r="B60" s="387" t="s">
        <v>243</v>
      </c>
      <c r="C60" s="387" t="s">
        <v>346</v>
      </c>
      <c r="D60" s="389"/>
      <c r="E60" s="384"/>
      <c r="F60" s="388" t="s">
        <v>169</v>
      </c>
      <c r="G60" s="10" t="s">
        <v>262</v>
      </c>
      <c r="H60" s="243">
        <v>943</v>
      </c>
      <c r="I60" s="243"/>
      <c r="J60" s="243"/>
      <c r="K60" s="243"/>
      <c r="L60" s="243"/>
      <c r="M60" s="244">
        <v>4727</v>
      </c>
      <c r="N60" s="244">
        <v>4727</v>
      </c>
      <c r="O60" s="244">
        <v>4709.3</v>
      </c>
      <c r="P60" s="244">
        <v>99.6</v>
      </c>
      <c r="Q60" s="244">
        <v>99.6</v>
      </c>
    </row>
    <row r="61" spans="1:17" ht="45">
      <c r="A61" s="387"/>
      <c r="B61" s="387"/>
      <c r="C61" s="387"/>
      <c r="D61" s="389"/>
      <c r="E61" s="385"/>
      <c r="F61" s="388"/>
      <c r="G61" s="10" t="s">
        <v>75</v>
      </c>
      <c r="H61" s="243">
        <v>943</v>
      </c>
      <c r="I61" s="79" t="s">
        <v>153</v>
      </c>
      <c r="J61" s="79" t="s">
        <v>251</v>
      </c>
      <c r="K61" s="245" t="s">
        <v>170</v>
      </c>
      <c r="L61" s="79" t="s">
        <v>171</v>
      </c>
      <c r="M61" s="244">
        <v>4727</v>
      </c>
      <c r="N61" s="244">
        <v>4727</v>
      </c>
      <c r="O61" s="244">
        <v>4709.3</v>
      </c>
      <c r="P61" s="244">
        <v>99.6</v>
      </c>
      <c r="Q61" s="244">
        <v>99.6</v>
      </c>
    </row>
    <row r="62" spans="1:17" ht="15">
      <c r="A62" s="395" t="s">
        <v>312</v>
      </c>
      <c r="B62" s="395" t="s">
        <v>243</v>
      </c>
      <c r="C62" s="395" t="s">
        <v>27</v>
      </c>
      <c r="D62" s="384"/>
      <c r="E62" s="384"/>
      <c r="F62" s="381" t="s">
        <v>172</v>
      </c>
      <c r="G62" s="10" t="s">
        <v>262</v>
      </c>
      <c r="H62" s="243">
        <v>943</v>
      </c>
      <c r="I62" s="243"/>
      <c r="J62" s="243"/>
      <c r="K62" s="243"/>
      <c r="L62" s="243"/>
      <c r="M62" s="244">
        <v>8923.9</v>
      </c>
      <c r="N62" s="244">
        <v>8923.9</v>
      </c>
      <c r="O62" s="244">
        <v>8627.1</v>
      </c>
      <c r="P62" s="244">
        <v>96.7</v>
      </c>
      <c r="Q62" s="244">
        <v>96.7</v>
      </c>
    </row>
    <row r="63" spans="1:17" ht="15">
      <c r="A63" s="406"/>
      <c r="B63" s="406"/>
      <c r="C63" s="406"/>
      <c r="D63" s="385"/>
      <c r="E63" s="385"/>
      <c r="F63" s="382"/>
      <c r="G63" s="404" t="s">
        <v>75</v>
      </c>
      <c r="H63" s="245">
        <v>943</v>
      </c>
      <c r="I63" s="245" t="s">
        <v>251</v>
      </c>
      <c r="J63" s="245" t="s">
        <v>404</v>
      </c>
      <c r="K63" s="245" t="s">
        <v>173</v>
      </c>
      <c r="L63" s="245" t="s">
        <v>174</v>
      </c>
      <c r="M63" s="244">
        <v>6402</v>
      </c>
      <c r="N63" s="244">
        <v>6402</v>
      </c>
      <c r="O63" s="244">
        <v>6368.9</v>
      </c>
      <c r="P63" s="244">
        <v>99.5</v>
      </c>
      <c r="Q63" s="244">
        <v>99.5</v>
      </c>
    </row>
    <row r="64" spans="1:17" ht="23.25" customHeight="1">
      <c r="A64" s="406"/>
      <c r="B64" s="406"/>
      <c r="C64" s="406"/>
      <c r="D64" s="385"/>
      <c r="E64" s="385"/>
      <c r="F64" s="382"/>
      <c r="G64" s="404"/>
      <c r="H64" s="245" t="s">
        <v>175</v>
      </c>
      <c r="I64" s="245" t="s">
        <v>251</v>
      </c>
      <c r="J64" s="245" t="s">
        <v>404</v>
      </c>
      <c r="K64" s="245" t="s">
        <v>173</v>
      </c>
      <c r="L64" s="245" t="s">
        <v>176</v>
      </c>
      <c r="M64" s="244">
        <v>1</v>
      </c>
      <c r="N64" s="244">
        <v>1</v>
      </c>
      <c r="O64" s="244">
        <v>1</v>
      </c>
      <c r="P64" s="244">
        <v>100</v>
      </c>
      <c r="Q64" s="244">
        <v>100</v>
      </c>
    </row>
    <row r="65" spans="1:17" ht="24" customHeight="1">
      <c r="A65" s="407"/>
      <c r="B65" s="407"/>
      <c r="C65" s="407"/>
      <c r="D65" s="401"/>
      <c r="E65" s="401"/>
      <c r="F65" s="402"/>
      <c r="G65" s="404"/>
      <c r="H65" s="245" t="s">
        <v>175</v>
      </c>
      <c r="I65" s="245" t="s">
        <v>251</v>
      </c>
      <c r="J65" s="245" t="s">
        <v>404</v>
      </c>
      <c r="K65" s="245" t="s">
        <v>173</v>
      </c>
      <c r="L65" s="245" t="s">
        <v>177</v>
      </c>
      <c r="M65" s="244">
        <v>1933.4</v>
      </c>
      <c r="N65" s="244">
        <v>1933.4</v>
      </c>
      <c r="O65" s="244">
        <v>1893.5</v>
      </c>
      <c r="P65" s="244">
        <v>98</v>
      </c>
      <c r="Q65" s="244">
        <v>98</v>
      </c>
    </row>
    <row r="66" spans="1:17" ht="24.75" customHeight="1">
      <c r="A66" s="407"/>
      <c r="B66" s="407"/>
      <c r="C66" s="407"/>
      <c r="D66" s="401"/>
      <c r="E66" s="401"/>
      <c r="F66" s="402"/>
      <c r="G66" s="404"/>
      <c r="H66" s="245" t="s">
        <v>175</v>
      </c>
      <c r="I66" s="245" t="s">
        <v>251</v>
      </c>
      <c r="J66" s="245" t="s">
        <v>404</v>
      </c>
      <c r="K66" s="245" t="s">
        <v>173</v>
      </c>
      <c r="L66" s="245" t="s">
        <v>178</v>
      </c>
      <c r="M66" s="244">
        <v>334</v>
      </c>
      <c r="N66" s="244">
        <v>334</v>
      </c>
      <c r="O66" s="244">
        <v>216.5</v>
      </c>
      <c r="P66" s="244">
        <v>64.8</v>
      </c>
      <c r="Q66" s="244">
        <v>64.8</v>
      </c>
    </row>
    <row r="67" spans="1:17" ht="25.5" customHeight="1">
      <c r="A67" s="407"/>
      <c r="B67" s="407"/>
      <c r="C67" s="407"/>
      <c r="D67" s="401"/>
      <c r="E67" s="401"/>
      <c r="F67" s="402"/>
      <c r="G67" s="404"/>
      <c r="H67" s="245" t="s">
        <v>175</v>
      </c>
      <c r="I67" s="245" t="s">
        <v>251</v>
      </c>
      <c r="J67" s="245" t="s">
        <v>404</v>
      </c>
      <c r="K67" s="245" t="s">
        <v>173</v>
      </c>
      <c r="L67" s="245" t="s">
        <v>179</v>
      </c>
      <c r="M67" s="244">
        <v>245.5</v>
      </c>
      <c r="N67" s="244">
        <v>245.5</v>
      </c>
      <c r="O67" s="244">
        <v>140.7</v>
      </c>
      <c r="P67" s="244">
        <v>57.3</v>
      </c>
      <c r="Q67" s="244">
        <v>57.3</v>
      </c>
    </row>
    <row r="68" spans="1:17" ht="23.25" customHeight="1">
      <c r="A68" s="408"/>
      <c r="B68" s="408"/>
      <c r="C68" s="408"/>
      <c r="D68" s="409"/>
      <c r="E68" s="401"/>
      <c r="F68" s="403"/>
      <c r="G68" s="405"/>
      <c r="H68" s="245" t="s">
        <v>175</v>
      </c>
      <c r="I68" s="245" t="s">
        <v>251</v>
      </c>
      <c r="J68" s="245" t="s">
        <v>404</v>
      </c>
      <c r="K68" s="245" t="s">
        <v>173</v>
      </c>
      <c r="L68" s="245" t="s">
        <v>180</v>
      </c>
      <c r="M68" s="244">
        <v>8</v>
      </c>
      <c r="N68" s="244">
        <v>8</v>
      </c>
      <c r="O68" s="244">
        <v>6.5</v>
      </c>
      <c r="P68" s="244">
        <v>81.3</v>
      </c>
      <c r="Q68" s="244">
        <v>81.3</v>
      </c>
    </row>
    <row r="69" spans="1:18" ht="15">
      <c r="A69" s="400" t="s">
        <v>312</v>
      </c>
      <c r="B69" s="397">
        <v>3</v>
      </c>
      <c r="C69" s="397"/>
      <c r="D69" s="397"/>
      <c r="E69" s="397"/>
      <c r="F69" s="398" t="s">
        <v>98</v>
      </c>
      <c r="G69" s="235" t="s">
        <v>262</v>
      </c>
      <c r="H69" s="231"/>
      <c r="I69" s="231"/>
      <c r="J69" s="231"/>
      <c r="K69" s="231"/>
      <c r="L69" s="231"/>
      <c r="M69" s="248">
        <f>M70</f>
        <v>13760.2</v>
      </c>
      <c r="N69" s="248">
        <f>N70</f>
        <v>13760.2</v>
      </c>
      <c r="O69" s="248">
        <f>O70</f>
        <v>11963.2</v>
      </c>
      <c r="P69" s="249">
        <f>P70</f>
        <v>0.8694059679365126</v>
      </c>
      <c r="Q69" s="249">
        <f>Q70</f>
        <v>0.8694059679365126</v>
      </c>
      <c r="R69" s="250"/>
    </row>
    <row r="70" spans="1:18" ht="70.5" customHeight="1">
      <c r="A70" s="400"/>
      <c r="B70" s="397"/>
      <c r="C70" s="397"/>
      <c r="D70" s="397"/>
      <c r="E70" s="397"/>
      <c r="F70" s="398"/>
      <c r="G70" s="235" t="s">
        <v>145</v>
      </c>
      <c r="H70" s="231">
        <v>939</v>
      </c>
      <c r="I70" s="231"/>
      <c r="J70" s="251"/>
      <c r="K70" s="251"/>
      <c r="L70" s="251"/>
      <c r="M70" s="248">
        <f>M72+M78+M84</f>
        <v>13760.2</v>
      </c>
      <c r="N70" s="248">
        <f>N72+N78+N84</f>
        <v>13760.2</v>
      </c>
      <c r="O70" s="248">
        <f>O72+O78+O83</f>
        <v>11963.2</v>
      </c>
      <c r="P70" s="249">
        <f>O70/M70</f>
        <v>0.8694059679365126</v>
      </c>
      <c r="Q70" s="249">
        <f>O70/N70</f>
        <v>0.8694059679365126</v>
      </c>
      <c r="R70" s="250"/>
    </row>
    <row r="71" spans="1:18" ht="15.75" customHeight="1">
      <c r="A71" s="400" t="s">
        <v>312</v>
      </c>
      <c r="B71" s="397">
        <v>3</v>
      </c>
      <c r="C71" s="400" t="s">
        <v>251</v>
      </c>
      <c r="D71" s="397"/>
      <c r="E71" s="397"/>
      <c r="F71" s="398" t="s">
        <v>181</v>
      </c>
      <c r="G71" s="235" t="s">
        <v>262</v>
      </c>
      <c r="H71" s="231"/>
      <c r="I71" s="231"/>
      <c r="J71" s="252"/>
      <c r="K71" s="252"/>
      <c r="L71" s="251"/>
      <c r="M71" s="248">
        <f>M72</f>
        <v>2008.6</v>
      </c>
      <c r="N71" s="248">
        <f>N72</f>
        <v>2008.6</v>
      </c>
      <c r="O71" s="248">
        <f>O72</f>
        <v>716.5999999999999</v>
      </c>
      <c r="P71" s="249">
        <f>P72</f>
        <v>0.35676590660161306</v>
      </c>
      <c r="Q71" s="249">
        <f>Q72</f>
        <v>0.35676590660161306</v>
      </c>
      <c r="R71" s="250"/>
    </row>
    <row r="72" spans="1:18" ht="66.75" customHeight="1">
      <c r="A72" s="400"/>
      <c r="B72" s="397"/>
      <c r="C72" s="400"/>
      <c r="D72" s="397"/>
      <c r="E72" s="397"/>
      <c r="F72" s="398"/>
      <c r="G72" s="235" t="s">
        <v>145</v>
      </c>
      <c r="H72" s="231">
        <v>939</v>
      </c>
      <c r="I72" s="231"/>
      <c r="J72" s="252"/>
      <c r="K72" s="252"/>
      <c r="L72" s="251"/>
      <c r="M72" s="253">
        <f>M73+M74+M75+M76</f>
        <v>2008.6</v>
      </c>
      <c r="N72" s="253">
        <f>N73+N74+N75+N76</f>
        <v>2008.6</v>
      </c>
      <c r="O72" s="253">
        <f>O73+O74+O75+O76</f>
        <v>716.5999999999999</v>
      </c>
      <c r="P72" s="254">
        <f>O72/M72</f>
        <v>0.35676590660161306</v>
      </c>
      <c r="Q72" s="254">
        <f>O72/N72</f>
        <v>0.35676590660161306</v>
      </c>
      <c r="R72" s="250"/>
    </row>
    <row r="73" spans="1:18" ht="75.75" customHeight="1" hidden="1">
      <c r="A73" s="255" t="s">
        <v>312</v>
      </c>
      <c r="B73" s="32">
        <v>3</v>
      </c>
      <c r="C73" s="255" t="s">
        <v>251</v>
      </c>
      <c r="D73" s="32">
        <v>1</v>
      </c>
      <c r="E73" s="32">
        <v>1</v>
      </c>
      <c r="F73" s="28" t="s">
        <v>182</v>
      </c>
      <c r="G73" s="28" t="s">
        <v>145</v>
      </c>
      <c r="H73" s="51">
        <v>939</v>
      </c>
      <c r="I73" s="236" t="s">
        <v>251</v>
      </c>
      <c r="J73" s="236" t="s">
        <v>153</v>
      </c>
      <c r="K73" s="236" t="s">
        <v>183</v>
      </c>
      <c r="L73" s="51">
        <v>244</v>
      </c>
      <c r="M73" s="41"/>
      <c r="N73" s="41">
        <f>M73/2</f>
        <v>0</v>
      </c>
      <c r="O73" s="41"/>
      <c r="P73" s="256"/>
      <c r="Q73" s="256"/>
      <c r="R73" s="250"/>
    </row>
    <row r="74" spans="1:18" ht="69" customHeight="1">
      <c r="A74" s="255" t="s">
        <v>312</v>
      </c>
      <c r="B74" s="32">
        <v>3</v>
      </c>
      <c r="C74" s="255" t="s">
        <v>251</v>
      </c>
      <c r="D74" s="32">
        <v>2</v>
      </c>
      <c r="E74" s="32">
        <v>1</v>
      </c>
      <c r="F74" s="28" t="s">
        <v>184</v>
      </c>
      <c r="G74" s="28" t="s">
        <v>145</v>
      </c>
      <c r="H74" s="51">
        <v>939</v>
      </c>
      <c r="I74" s="236" t="s">
        <v>251</v>
      </c>
      <c r="J74" s="236" t="s">
        <v>153</v>
      </c>
      <c r="K74" s="236" t="s">
        <v>185</v>
      </c>
      <c r="L74" s="51">
        <v>244</v>
      </c>
      <c r="M74" s="41">
        <v>109.6</v>
      </c>
      <c r="N74" s="41">
        <v>109.6</v>
      </c>
      <c r="O74" s="41">
        <v>89.6</v>
      </c>
      <c r="P74" s="257">
        <f>O74/M74</f>
        <v>0.8175182481751825</v>
      </c>
      <c r="Q74" s="257">
        <f>O74/N74</f>
        <v>0.8175182481751825</v>
      </c>
      <c r="R74" s="250"/>
    </row>
    <row r="75" spans="1:18" ht="81.75" customHeight="1">
      <c r="A75" s="255" t="s">
        <v>312</v>
      </c>
      <c r="B75" s="32">
        <v>3</v>
      </c>
      <c r="C75" s="255" t="s">
        <v>251</v>
      </c>
      <c r="D75" s="32">
        <v>5</v>
      </c>
      <c r="E75" s="32">
        <v>1</v>
      </c>
      <c r="F75" s="28" t="s">
        <v>186</v>
      </c>
      <c r="G75" s="28" t="s">
        <v>145</v>
      </c>
      <c r="H75" s="51">
        <v>939</v>
      </c>
      <c r="I75" s="236" t="s">
        <v>251</v>
      </c>
      <c r="J75" s="236" t="s">
        <v>153</v>
      </c>
      <c r="K75" s="236" t="s">
        <v>187</v>
      </c>
      <c r="L75" s="51">
        <v>244</v>
      </c>
      <c r="M75" s="41">
        <v>1596</v>
      </c>
      <c r="N75" s="41">
        <v>1596</v>
      </c>
      <c r="O75" s="41">
        <v>489.8</v>
      </c>
      <c r="P75" s="257">
        <v>0</v>
      </c>
      <c r="Q75" s="257">
        <f>O75/N75</f>
        <v>0.3068922305764411</v>
      </c>
      <c r="R75" s="250"/>
    </row>
    <row r="76" spans="1:18" ht="68.25" customHeight="1">
      <c r="A76" s="255" t="s">
        <v>312</v>
      </c>
      <c r="B76" s="32">
        <v>3</v>
      </c>
      <c r="C76" s="255" t="s">
        <v>251</v>
      </c>
      <c r="D76" s="32">
        <v>6</v>
      </c>
      <c r="E76" s="32">
        <v>1</v>
      </c>
      <c r="F76" s="50" t="s">
        <v>188</v>
      </c>
      <c r="G76" s="28" t="s">
        <v>145</v>
      </c>
      <c r="H76" s="51">
        <v>939</v>
      </c>
      <c r="I76" s="236" t="s">
        <v>251</v>
      </c>
      <c r="J76" s="236" t="s">
        <v>153</v>
      </c>
      <c r="K76" s="236" t="s">
        <v>189</v>
      </c>
      <c r="L76" s="51">
        <v>244</v>
      </c>
      <c r="M76" s="41">
        <v>303</v>
      </c>
      <c r="N76" s="41">
        <v>303</v>
      </c>
      <c r="O76" s="41">
        <v>137.2</v>
      </c>
      <c r="P76" s="257">
        <f>O76/M76</f>
        <v>0.45280528052805274</v>
      </c>
      <c r="Q76" s="257">
        <f>O76/N76</f>
        <v>0.45280528052805274</v>
      </c>
      <c r="R76" s="250"/>
    </row>
    <row r="77" spans="1:18" ht="15.75" customHeight="1">
      <c r="A77" s="400" t="s">
        <v>312</v>
      </c>
      <c r="B77" s="397">
        <v>3</v>
      </c>
      <c r="C77" s="400" t="s">
        <v>243</v>
      </c>
      <c r="D77" s="397"/>
      <c r="E77" s="397"/>
      <c r="F77" s="398" t="s">
        <v>190</v>
      </c>
      <c r="G77" s="235" t="s">
        <v>262</v>
      </c>
      <c r="H77" s="231"/>
      <c r="I77" s="231"/>
      <c r="J77" s="230"/>
      <c r="K77" s="230"/>
      <c r="L77" s="231"/>
      <c r="M77" s="248">
        <f>M78</f>
        <v>3760.3</v>
      </c>
      <c r="N77" s="248">
        <f>N78</f>
        <v>3760.3</v>
      </c>
      <c r="O77" s="248">
        <f>O78</f>
        <v>3397.2000000000003</v>
      </c>
      <c r="P77" s="249">
        <f>P78</f>
        <v>0.9034385554344069</v>
      </c>
      <c r="Q77" s="249">
        <f>Q78</f>
        <v>0.9034385554344069</v>
      </c>
      <c r="R77" s="250"/>
    </row>
    <row r="78" spans="1:18" ht="65.25" customHeight="1">
      <c r="A78" s="400"/>
      <c r="B78" s="397"/>
      <c r="C78" s="400"/>
      <c r="D78" s="397"/>
      <c r="E78" s="397"/>
      <c r="F78" s="398"/>
      <c r="G78" s="235" t="s">
        <v>145</v>
      </c>
      <c r="H78" s="231">
        <v>939</v>
      </c>
      <c r="I78" s="231"/>
      <c r="J78" s="230"/>
      <c r="K78" s="230"/>
      <c r="L78" s="231"/>
      <c r="M78" s="253">
        <f>M79+M81+M80+M82</f>
        <v>3760.3</v>
      </c>
      <c r="N78" s="253">
        <f>N79+N81+N80+N82</f>
        <v>3760.3</v>
      </c>
      <c r="O78" s="253">
        <f>O79+O81+O82</f>
        <v>3397.2000000000003</v>
      </c>
      <c r="P78" s="254">
        <f>O78/M78</f>
        <v>0.9034385554344069</v>
      </c>
      <c r="Q78" s="254">
        <f>O78/N78</f>
        <v>0.9034385554344069</v>
      </c>
      <c r="R78" s="250"/>
    </row>
    <row r="79" spans="1:18" ht="68.25" customHeight="1">
      <c r="A79" s="255" t="s">
        <v>312</v>
      </c>
      <c r="B79" s="32">
        <v>3</v>
      </c>
      <c r="C79" s="255" t="s">
        <v>243</v>
      </c>
      <c r="D79" s="32">
        <v>1</v>
      </c>
      <c r="E79" s="32">
        <v>1</v>
      </c>
      <c r="F79" s="28" t="s">
        <v>191</v>
      </c>
      <c r="G79" s="28" t="s">
        <v>145</v>
      </c>
      <c r="H79" s="51">
        <v>939</v>
      </c>
      <c r="I79" s="236" t="s">
        <v>251</v>
      </c>
      <c r="J79" s="236" t="s">
        <v>153</v>
      </c>
      <c r="K79" s="236" t="s">
        <v>192</v>
      </c>
      <c r="L79" s="51">
        <v>244</v>
      </c>
      <c r="M79" s="41">
        <v>27.5</v>
      </c>
      <c r="N79" s="41">
        <v>27.5</v>
      </c>
      <c r="O79" s="41">
        <v>27.5</v>
      </c>
      <c r="P79" s="257">
        <f>O79/M79</f>
        <v>1</v>
      </c>
      <c r="Q79" s="257">
        <f>O79/N79</f>
        <v>1</v>
      </c>
      <c r="R79" s="250"/>
    </row>
    <row r="80" spans="1:18" ht="111.75" customHeight="1" hidden="1">
      <c r="A80" s="255" t="s">
        <v>312</v>
      </c>
      <c r="B80" s="32">
        <v>3</v>
      </c>
      <c r="C80" s="255" t="s">
        <v>243</v>
      </c>
      <c r="D80" s="32">
        <v>3</v>
      </c>
      <c r="E80" s="32">
        <v>1</v>
      </c>
      <c r="F80" s="28" t="s">
        <v>193</v>
      </c>
      <c r="G80" s="28" t="s">
        <v>145</v>
      </c>
      <c r="H80" s="51">
        <v>939</v>
      </c>
      <c r="I80" s="236" t="s">
        <v>251</v>
      </c>
      <c r="J80" s="236" t="s">
        <v>153</v>
      </c>
      <c r="K80" s="236" t="s">
        <v>192</v>
      </c>
      <c r="L80" s="51">
        <v>244</v>
      </c>
      <c r="M80" s="41"/>
      <c r="N80" s="41">
        <f>M80</f>
        <v>0</v>
      </c>
      <c r="O80" s="41"/>
      <c r="P80" s="257" t="e">
        <f>O80/M80</f>
        <v>#DIV/0!</v>
      </c>
      <c r="Q80" s="257" t="e">
        <f>O80/N80</f>
        <v>#DIV/0!</v>
      </c>
      <c r="R80" s="250"/>
    </row>
    <row r="81" spans="1:18" ht="68.25" customHeight="1">
      <c r="A81" s="255" t="s">
        <v>312</v>
      </c>
      <c r="B81" s="32">
        <v>3</v>
      </c>
      <c r="C81" s="255" t="s">
        <v>243</v>
      </c>
      <c r="D81" s="32">
        <v>7</v>
      </c>
      <c r="E81" s="32">
        <v>1</v>
      </c>
      <c r="F81" s="28" t="s">
        <v>194</v>
      </c>
      <c r="G81" s="28" t="s">
        <v>145</v>
      </c>
      <c r="H81" s="51">
        <v>939</v>
      </c>
      <c r="I81" s="236" t="s">
        <v>251</v>
      </c>
      <c r="J81" s="236" t="s">
        <v>153</v>
      </c>
      <c r="K81" s="236" t="s">
        <v>195</v>
      </c>
      <c r="L81" s="51">
        <v>244</v>
      </c>
      <c r="M81" s="41">
        <v>553.7</v>
      </c>
      <c r="N81" s="41">
        <v>553.7</v>
      </c>
      <c r="O81" s="41">
        <v>365.9</v>
      </c>
      <c r="P81" s="257">
        <f>O81/M81</f>
        <v>0.6608271627234964</v>
      </c>
      <c r="Q81" s="257">
        <f>O81/N81</f>
        <v>0.6608271627234964</v>
      </c>
      <c r="R81" s="250"/>
    </row>
    <row r="82" spans="1:18" ht="69.75" customHeight="1">
      <c r="A82" s="255" t="s">
        <v>312</v>
      </c>
      <c r="B82" s="32">
        <v>3</v>
      </c>
      <c r="C82" s="255" t="s">
        <v>243</v>
      </c>
      <c r="D82" s="32">
        <v>8</v>
      </c>
      <c r="E82" s="32">
        <v>1</v>
      </c>
      <c r="F82" s="28" t="s">
        <v>196</v>
      </c>
      <c r="G82" s="28" t="s">
        <v>145</v>
      </c>
      <c r="H82" s="51">
        <v>939</v>
      </c>
      <c r="I82" s="236" t="s">
        <v>251</v>
      </c>
      <c r="J82" s="236" t="s">
        <v>153</v>
      </c>
      <c r="K82" s="236" t="s">
        <v>197</v>
      </c>
      <c r="L82" s="51">
        <v>244</v>
      </c>
      <c r="M82" s="41">
        <v>3179.1</v>
      </c>
      <c r="N82" s="41">
        <v>3179.1</v>
      </c>
      <c r="O82" s="41">
        <v>3003.8</v>
      </c>
      <c r="P82" s="257">
        <f>O82/M82</f>
        <v>0.9448586077820768</v>
      </c>
      <c r="Q82" s="257">
        <f>O82/N82</f>
        <v>0.9448586077820768</v>
      </c>
      <c r="R82" s="250"/>
    </row>
    <row r="83" spans="1:18" ht="15.75" customHeight="1">
      <c r="A83" s="400" t="s">
        <v>312</v>
      </c>
      <c r="B83" s="397">
        <v>3</v>
      </c>
      <c r="C83" s="400" t="s">
        <v>340</v>
      </c>
      <c r="D83" s="397">
        <v>1</v>
      </c>
      <c r="E83" s="397"/>
      <c r="F83" s="398" t="s">
        <v>198</v>
      </c>
      <c r="G83" s="235" t="s">
        <v>262</v>
      </c>
      <c r="H83" s="231"/>
      <c r="I83" s="231"/>
      <c r="J83" s="230"/>
      <c r="K83" s="230"/>
      <c r="L83" s="231"/>
      <c r="M83" s="248">
        <f>M84</f>
        <v>7991.3</v>
      </c>
      <c r="N83" s="248">
        <f>N84</f>
        <v>7991.3</v>
      </c>
      <c r="O83" s="248">
        <f>O84</f>
        <v>7849.4</v>
      </c>
      <c r="P83" s="249">
        <f>P84</f>
        <v>0.9822431894685469</v>
      </c>
      <c r="Q83" s="249">
        <f>Q84</f>
        <v>0.9822431894685469</v>
      </c>
      <c r="R83" s="250"/>
    </row>
    <row r="84" spans="1:18" ht="69" customHeight="1">
      <c r="A84" s="400"/>
      <c r="B84" s="397"/>
      <c r="C84" s="400"/>
      <c r="D84" s="397"/>
      <c r="E84" s="397"/>
      <c r="F84" s="398"/>
      <c r="G84" s="235" t="s">
        <v>145</v>
      </c>
      <c r="H84" s="251">
        <v>939</v>
      </c>
      <c r="I84" s="252" t="s">
        <v>251</v>
      </c>
      <c r="J84" s="252" t="s">
        <v>153</v>
      </c>
      <c r="K84" s="252" t="s">
        <v>199</v>
      </c>
      <c r="L84" s="252" t="s">
        <v>200</v>
      </c>
      <c r="M84" s="253">
        <v>7991.3</v>
      </c>
      <c r="N84" s="253">
        <v>7991.3</v>
      </c>
      <c r="O84" s="258">
        <v>7849.4</v>
      </c>
      <c r="P84" s="254">
        <f>O84/M84</f>
        <v>0.9822431894685469</v>
      </c>
      <c r="Q84" s="249">
        <f>O84/N84</f>
        <v>0.9822431894685469</v>
      </c>
      <c r="R84" s="250"/>
    </row>
    <row r="85" spans="1:17" s="260" customFormat="1" ht="14.25" customHeight="1">
      <c r="A85" s="384" t="s">
        <v>312</v>
      </c>
      <c r="B85" s="384" t="s">
        <v>326</v>
      </c>
      <c r="C85" s="384"/>
      <c r="D85" s="384"/>
      <c r="E85" s="384"/>
      <c r="F85" s="390" t="s">
        <v>505</v>
      </c>
      <c r="G85" s="11" t="s">
        <v>262</v>
      </c>
      <c r="H85" s="84">
        <v>933</v>
      </c>
      <c r="I85" s="84"/>
      <c r="J85" s="84"/>
      <c r="K85" s="84"/>
      <c r="L85" s="84"/>
      <c r="M85" s="259">
        <f aca="true" t="shared" si="7" ref="M85:O86">M87</f>
        <v>997.3</v>
      </c>
      <c r="N85" s="259">
        <f t="shared" si="7"/>
        <v>997.3</v>
      </c>
      <c r="O85" s="259">
        <f t="shared" si="7"/>
        <v>997.3</v>
      </c>
      <c r="P85" s="242">
        <f aca="true" t="shared" si="8" ref="P85:P101">O85/M85*100</f>
        <v>100</v>
      </c>
      <c r="Q85" s="242">
        <f aca="true" t="shared" si="9" ref="Q85:Q101">O85/N85*100</f>
        <v>100</v>
      </c>
    </row>
    <row r="86" spans="1:17" s="260" customFormat="1" ht="33.75" customHeight="1">
      <c r="A86" s="392"/>
      <c r="B86" s="392"/>
      <c r="C86" s="392"/>
      <c r="D86" s="392"/>
      <c r="E86" s="392"/>
      <c r="F86" s="399"/>
      <c r="G86" s="11" t="s">
        <v>315</v>
      </c>
      <c r="H86" s="84" t="s">
        <v>201</v>
      </c>
      <c r="I86" s="84"/>
      <c r="J86" s="84"/>
      <c r="K86" s="84"/>
      <c r="L86" s="84"/>
      <c r="M86" s="233">
        <f t="shared" si="7"/>
        <v>997.3</v>
      </c>
      <c r="N86" s="233">
        <f t="shared" si="7"/>
        <v>997.3</v>
      </c>
      <c r="O86" s="233">
        <f t="shared" si="7"/>
        <v>997.3</v>
      </c>
      <c r="P86" s="242">
        <f t="shared" si="8"/>
        <v>100</v>
      </c>
      <c r="Q86" s="242">
        <f t="shared" si="9"/>
        <v>100</v>
      </c>
    </row>
    <row r="87" spans="1:17" s="260" customFormat="1" ht="18.75" customHeight="1">
      <c r="A87" s="384" t="s">
        <v>312</v>
      </c>
      <c r="B87" s="384" t="s">
        <v>326</v>
      </c>
      <c r="C87" s="384" t="s">
        <v>27</v>
      </c>
      <c r="D87" s="384"/>
      <c r="E87" s="384"/>
      <c r="F87" s="390" t="s">
        <v>202</v>
      </c>
      <c r="G87" s="11" t="s">
        <v>262</v>
      </c>
      <c r="H87" s="84">
        <v>933</v>
      </c>
      <c r="I87" s="84"/>
      <c r="J87" s="84"/>
      <c r="K87" s="84"/>
      <c r="L87" s="84"/>
      <c r="M87" s="259">
        <f>SUM(M89:M92)</f>
        <v>997.3</v>
      </c>
      <c r="N87" s="259">
        <f>SUM(N89:N92)</f>
        <v>997.3</v>
      </c>
      <c r="O87" s="259">
        <f>SUM(O89:O92)</f>
        <v>997.3</v>
      </c>
      <c r="P87" s="242">
        <f t="shared" si="8"/>
        <v>100</v>
      </c>
      <c r="Q87" s="242">
        <f t="shared" si="9"/>
        <v>100</v>
      </c>
    </row>
    <row r="88" spans="1:17" s="260" customFormat="1" ht="33.75" customHeight="1">
      <c r="A88" s="392"/>
      <c r="B88" s="392"/>
      <c r="C88" s="392"/>
      <c r="D88" s="392"/>
      <c r="E88" s="392"/>
      <c r="F88" s="391"/>
      <c r="G88" s="11" t="s">
        <v>315</v>
      </c>
      <c r="H88" s="84" t="s">
        <v>201</v>
      </c>
      <c r="I88" s="84"/>
      <c r="J88" s="84"/>
      <c r="K88" s="84"/>
      <c r="L88" s="84"/>
      <c r="M88" s="233">
        <f>SUM(M89:M92)</f>
        <v>997.3</v>
      </c>
      <c r="N88" s="233">
        <f>SUM(N89:N92)</f>
        <v>997.3</v>
      </c>
      <c r="O88" s="233">
        <f>SUM(O89:O92)</f>
        <v>997.3</v>
      </c>
      <c r="P88" s="242">
        <f t="shared" si="8"/>
        <v>100</v>
      </c>
      <c r="Q88" s="242">
        <f t="shared" si="9"/>
        <v>100</v>
      </c>
    </row>
    <row r="89" spans="1:17" s="260" customFormat="1" ht="21" customHeight="1">
      <c r="A89" s="393" t="s">
        <v>312</v>
      </c>
      <c r="B89" s="395" t="s">
        <v>326</v>
      </c>
      <c r="C89" s="395" t="s">
        <v>27</v>
      </c>
      <c r="D89" s="395" t="s">
        <v>238</v>
      </c>
      <c r="E89" s="395" t="s">
        <v>326</v>
      </c>
      <c r="F89" s="381" t="s">
        <v>31</v>
      </c>
      <c r="G89" s="381" t="s">
        <v>315</v>
      </c>
      <c r="H89" s="371">
        <v>933</v>
      </c>
      <c r="I89" s="371" t="s">
        <v>251</v>
      </c>
      <c r="J89" s="371" t="s">
        <v>346</v>
      </c>
      <c r="K89" s="371" t="s">
        <v>203</v>
      </c>
      <c r="L89" s="79" t="s">
        <v>174</v>
      </c>
      <c r="M89" s="169">
        <v>488.7</v>
      </c>
      <c r="N89" s="169">
        <v>488.7</v>
      </c>
      <c r="O89" s="169">
        <v>488.7</v>
      </c>
      <c r="P89" s="238">
        <f t="shared" si="8"/>
        <v>100</v>
      </c>
      <c r="Q89" s="238">
        <f t="shared" si="9"/>
        <v>100</v>
      </c>
    </row>
    <row r="90" spans="1:17" s="260" customFormat="1" ht="22.5" customHeight="1">
      <c r="A90" s="394"/>
      <c r="B90" s="396"/>
      <c r="C90" s="396"/>
      <c r="D90" s="396"/>
      <c r="E90" s="396"/>
      <c r="F90" s="383"/>
      <c r="G90" s="383"/>
      <c r="H90" s="372"/>
      <c r="I90" s="372"/>
      <c r="J90" s="372"/>
      <c r="K90" s="372"/>
      <c r="L90" s="79" t="s">
        <v>177</v>
      </c>
      <c r="M90" s="169">
        <v>146.4</v>
      </c>
      <c r="N90" s="169">
        <v>146.4</v>
      </c>
      <c r="O90" s="169">
        <v>146.4</v>
      </c>
      <c r="P90" s="238">
        <f t="shared" si="8"/>
        <v>100</v>
      </c>
      <c r="Q90" s="238">
        <f t="shared" si="9"/>
        <v>100</v>
      </c>
    </row>
    <row r="91" spans="1:17" s="260" customFormat="1" ht="36.75" customHeight="1">
      <c r="A91" s="246" t="s">
        <v>312</v>
      </c>
      <c r="B91" s="261" t="s">
        <v>326</v>
      </c>
      <c r="C91" s="261" t="s">
        <v>27</v>
      </c>
      <c r="D91" s="261" t="s">
        <v>237</v>
      </c>
      <c r="E91" s="261" t="s">
        <v>326</v>
      </c>
      <c r="F91" s="247" t="s">
        <v>34</v>
      </c>
      <c r="G91" s="247" t="s">
        <v>315</v>
      </c>
      <c r="H91" s="372"/>
      <c r="I91" s="372"/>
      <c r="J91" s="372"/>
      <c r="K91" s="372"/>
      <c r="L91" s="246" t="s">
        <v>178</v>
      </c>
      <c r="M91" s="262">
        <v>47.5</v>
      </c>
      <c r="N91" s="262">
        <v>47.5</v>
      </c>
      <c r="O91" s="262">
        <v>47.5</v>
      </c>
      <c r="P91" s="238">
        <f t="shared" si="8"/>
        <v>100</v>
      </c>
      <c r="Q91" s="238">
        <f t="shared" si="9"/>
        <v>100</v>
      </c>
    </row>
    <row r="92" spans="1:17" s="260" customFormat="1" ht="27" customHeight="1">
      <c r="A92" s="79" t="s">
        <v>312</v>
      </c>
      <c r="B92" s="79" t="s">
        <v>326</v>
      </c>
      <c r="C92" s="79" t="s">
        <v>27</v>
      </c>
      <c r="D92" s="79" t="s">
        <v>318</v>
      </c>
      <c r="E92" s="79" t="s">
        <v>326</v>
      </c>
      <c r="F92" s="10" t="s">
        <v>204</v>
      </c>
      <c r="G92" s="10" t="s">
        <v>315</v>
      </c>
      <c r="H92" s="373"/>
      <c r="I92" s="373"/>
      <c r="J92" s="373"/>
      <c r="K92" s="373"/>
      <c r="L92" s="79" t="s">
        <v>179</v>
      </c>
      <c r="M92" s="206">
        <v>314.7</v>
      </c>
      <c r="N92" s="206">
        <v>314.7</v>
      </c>
      <c r="O92" s="206">
        <v>314.7</v>
      </c>
      <c r="P92" s="238">
        <f t="shared" si="8"/>
        <v>100</v>
      </c>
      <c r="Q92" s="238">
        <f t="shared" si="9"/>
        <v>100</v>
      </c>
    </row>
    <row r="93" spans="1:17" s="260" customFormat="1" ht="14.25" customHeight="1">
      <c r="A93" s="389" t="s">
        <v>312</v>
      </c>
      <c r="B93" s="389" t="s">
        <v>313</v>
      </c>
      <c r="C93" s="389"/>
      <c r="D93" s="389"/>
      <c r="E93" s="384"/>
      <c r="F93" s="390" t="s">
        <v>316</v>
      </c>
      <c r="G93" s="11" t="s">
        <v>262</v>
      </c>
      <c r="H93" s="84">
        <v>933</v>
      </c>
      <c r="I93" s="84"/>
      <c r="J93" s="84"/>
      <c r="K93" s="84"/>
      <c r="L93" s="84"/>
      <c r="M93" s="259">
        <f aca="true" t="shared" si="10" ref="M93:O94">M95</f>
        <v>3900.0000000000005</v>
      </c>
      <c r="N93" s="259">
        <f t="shared" si="10"/>
        <v>3900.0000000000005</v>
      </c>
      <c r="O93" s="259">
        <f t="shared" si="10"/>
        <v>3900.0000000000005</v>
      </c>
      <c r="P93" s="242">
        <f t="shared" si="8"/>
        <v>100</v>
      </c>
      <c r="Q93" s="242">
        <f t="shared" si="9"/>
        <v>100</v>
      </c>
    </row>
    <row r="94" spans="1:17" s="260" customFormat="1" ht="33.75" customHeight="1">
      <c r="A94" s="389"/>
      <c r="B94" s="389"/>
      <c r="C94" s="389"/>
      <c r="D94" s="389"/>
      <c r="E94" s="385"/>
      <c r="F94" s="391"/>
      <c r="G94" s="11" t="s">
        <v>315</v>
      </c>
      <c r="H94" s="84" t="s">
        <v>201</v>
      </c>
      <c r="I94" s="84"/>
      <c r="J94" s="84"/>
      <c r="K94" s="84"/>
      <c r="L94" s="84"/>
      <c r="M94" s="233">
        <f t="shared" si="10"/>
        <v>3900.0000000000005</v>
      </c>
      <c r="N94" s="233">
        <f t="shared" si="10"/>
        <v>3900.0000000000005</v>
      </c>
      <c r="O94" s="233">
        <f t="shared" si="10"/>
        <v>3900.0000000000005</v>
      </c>
      <c r="P94" s="242">
        <f t="shared" si="8"/>
        <v>100</v>
      </c>
      <c r="Q94" s="242">
        <f t="shared" si="9"/>
        <v>100</v>
      </c>
    </row>
    <row r="95" spans="1:17" s="260" customFormat="1" ht="18.75" customHeight="1">
      <c r="A95" s="389" t="s">
        <v>312</v>
      </c>
      <c r="B95" s="389" t="s">
        <v>313</v>
      </c>
      <c r="C95" s="389" t="s">
        <v>251</v>
      </c>
      <c r="D95" s="389"/>
      <c r="E95" s="384"/>
      <c r="F95" s="386" t="s">
        <v>317</v>
      </c>
      <c r="G95" s="11" t="s">
        <v>262</v>
      </c>
      <c r="H95" s="84">
        <v>933</v>
      </c>
      <c r="I95" s="84"/>
      <c r="J95" s="84"/>
      <c r="K95" s="84"/>
      <c r="L95" s="84"/>
      <c r="M95" s="259">
        <f>M96</f>
        <v>3900.0000000000005</v>
      </c>
      <c r="N95" s="259">
        <f>N96</f>
        <v>3900.0000000000005</v>
      </c>
      <c r="O95" s="259">
        <f>O96</f>
        <v>3900.0000000000005</v>
      </c>
      <c r="P95" s="242">
        <f t="shared" si="8"/>
        <v>100</v>
      </c>
      <c r="Q95" s="242">
        <f t="shared" si="9"/>
        <v>100</v>
      </c>
    </row>
    <row r="96" spans="1:17" s="260" customFormat="1" ht="33.75" customHeight="1">
      <c r="A96" s="389"/>
      <c r="B96" s="389"/>
      <c r="C96" s="389"/>
      <c r="D96" s="389"/>
      <c r="E96" s="385"/>
      <c r="F96" s="386"/>
      <c r="G96" s="11" t="s">
        <v>315</v>
      </c>
      <c r="H96" s="84" t="s">
        <v>201</v>
      </c>
      <c r="I96" s="84"/>
      <c r="J96" s="84"/>
      <c r="K96" s="84"/>
      <c r="L96" s="84"/>
      <c r="M96" s="233">
        <f>SUM(M97:M101)</f>
        <v>3900.0000000000005</v>
      </c>
      <c r="N96" s="233">
        <f>SUM(N97:N101)</f>
        <v>3900.0000000000005</v>
      </c>
      <c r="O96" s="233">
        <f>SUM(O97:O101)</f>
        <v>3900.0000000000005</v>
      </c>
      <c r="P96" s="242">
        <f t="shared" si="8"/>
        <v>100</v>
      </c>
      <c r="Q96" s="242">
        <f t="shared" si="9"/>
        <v>100</v>
      </c>
    </row>
    <row r="97" spans="1:17" s="260" customFormat="1" ht="21" customHeight="1">
      <c r="A97" s="387" t="s">
        <v>312</v>
      </c>
      <c r="B97" s="387" t="s">
        <v>313</v>
      </c>
      <c r="C97" s="387" t="s">
        <v>251</v>
      </c>
      <c r="D97" s="387" t="s">
        <v>238</v>
      </c>
      <c r="E97" s="387"/>
      <c r="F97" s="388" t="s">
        <v>205</v>
      </c>
      <c r="G97" s="381" t="s">
        <v>315</v>
      </c>
      <c r="H97" s="371">
        <v>933</v>
      </c>
      <c r="I97" s="371" t="s">
        <v>251</v>
      </c>
      <c r="J97" s="371" t="s">
        <v>346</v>
      </c>
      <c r="K97" s="371" t="s">
        <v>358</v>
      </c>
      <c r="L97" s="79" t="s">
        <v>174</v>
      </c>
      <c r="M97" s="169">
        <v>2590.5</v>
      </c>
      <c r="N97" s="169">
        <v>2590.5</v>
      </c>
      <c r="O97" s="169">
        <v>2590.5</v>
      </c>
      <c r="P97" s="238">
        <f t="shared" si="8"/>
        <v>100</v>
      </c>
      <c r="Q97" s="238">
        <f t="shared" si="9"/>
        <v>100</v>
      </c>
    </row>
    <row r="98" spans="1:17" s="260" customFormat="1" ht="22.5" customHeight="1">
      <c r="A98" s="387"/>
      <c r="B98" s="387"/>
      <c r="C98" s="387"/>
      <c r="D98" s="387"/>
      <c r="E98" s="387"/>
      <c r="F98" s="388"/>
      <c r="G98" s="382"/>
      <c r="H98" s="372"/>
      <c r="I98" s="372"/>
      <c r="J98" s="372"/>
      <c r="K98" s="372"/>
      <c r="L98" s="79" t="s">
        <v>176</v>
      </c>
      <c r="M98" s="169">
        <v>13.4</v>
      </c>
      <c r="N98" s="169">
        <v>13.4</v>
      </c>
      <c r="O98" s="169">
        <v>13.4</v>
      </c>
      <c r="P98" s="238">
        <f>O98/M98*100</f>
        <v>100</v>
      </c>
      <c r="Q98" s="238">
        <f>O98/N98*100</f>
        <v>100</v>
      </c>
    </row>
    <row r="99" spans="1:17" s="260" customFormat="1" ht="22.5" customHeight="1">
      <c r="A99" s="387"/>
      <c r="B99" s="387"/>
      <c r="C99" s="387"/>
      <c r="D99" s="387"/>
      <c r="E99" s="387"/>
      <c r="F99" s="388"/>
      <c r="G99" s="383"/>
      <c r="H99" s="372"/>
      <c r="I99" s="372"/>
      <c r="J99" s="372"/>
      <c r="K99" s="372"/>
      <c r="L99" s="79" t="s">
        <v>177</v>
      </c>
      <c r="M99" s="169">
        <v>768.7</v>
      </c>
      <c r="N99" s="169">
        <v>768.7</v>
      </c>
      <c r="O99" s="169">
        <v>768.7</v>
      </c>
      <c r="P99" s="238">
        <f t="shared" si="8"/>
        <v>100</v>
      </c>
      <c r="Q99" s="238">
        <f t="shared" si="9"/>
        <v>100</v>
      </c>
    </row>
    <row r="100" spans="1:17" s="260" customFormat="1" ht="36.75" customHeight="1">
      <c r="A100" s="246" t="s">
        <v>312</v>
      </c>
      <c r="B100" s="246" t="s">
        <v>313</v>
      </c>
      <c r="C100" s="246" t="s">
        <v>251</v>
      </c>
      <c r="D100" s="246" t="s">
        <v>237</v>
      </c>
      <c r="E100" s="263"/>
      <c r="F100" s="247" t="s">
        <v>34</v>
      </c>
      <c r="G100" s="247" t="s">
        <v>315</v>
      </c>
      <c r="H100" s="372"/>
      <c r="I100" s="372"/>
      <c r="J100" s="372"/>
      <c r="K100" s="372"/>
      <c r="L100" s="246" t="s">
        <v>178</v>
      </c>
      <c r="M100" s="262">
        <v>214.5</v>
      </c>
      <c r="N100" s="262">
        <v>214.5</v>
      </c>
      <c r="O100" s="262">
        <v>214.5</v>
      </c>
      <c r="P100" s="238">
        <f t="shared" si="8"/>
        <v>100</v>
      </c>
      <c r="Q100" s="238">
        <f t="shared" si="9"/>
        <v>100</v>
      </c>
    </row>
    <row r="101" spans="1:17" s="260" customFormat="1" ht="27" customHeight="1">
      <c r="A101" s="79" t="s">
        <v>312</v>
      </c>
      <c r="B101" s="79" t="s">
        <v>313</v>
      </c>
      <c r="C101" s="79" t="s">
        <v>251</v>
      </c>
      <c r="D101" s="79" t="s">
        <v>318</v>
      </c>
      <c r="E101" s="79" t="s">
        <v>326</v>
      </c>
      <c r="F101" s="10" t="s">
        <v>204</v>
      </c>
      <c r="G101" s="10" t="s">
        <v>315</v>
      </c>
      <c r="H101" s="373"/>
      <c r="I101" s="373"/>
      <c r="J101" s="373"/>
      <c r="K101" s="373"/>
      <c r="L101" s="79" t="s">
        <v>179</v>
      </c>
      <c r="M101" s="206">
        <v>312.9</v>
      </c>
      <c r="N101" s="206">
        <v>312.9</v>
      </c>
      <c r="O101" s="206">
        <v>312.9</v>
      </c>
      <c r="P101" s="238">
        <f t="shared" si="8"/>
        <v>100</v>
      </c>
      <c r="Q101" s="238">
        <f t="shared" si="9"/>
        <v>100</v>
      </c>
    </row>
    <row r="102" spans="1:17" ht="53.25" customHeight="1">
      <c r="A102" s="264" t="s">
        <v>312</v>
      </c>
      <c r="B102" s="264" t="s">
        <v>404</v>
      </c>
      <c r="C102" s="264"/>
      <c r="D102" s="264"/>
      <c r="E102" s="265"/>
      <c r="F102" s="266" t="s">
        <v>206</v>
      </c>
      <c r="G102" s="267" t="s">
        <v>262</v>
      </c>
      <c r="H102" s="268" t="s">
        <v>175</v>
      </c>
      <c r="I102" s="268" t="s">
        <v>251</v>
      </c>
      <c r="J102" s="268" t="s">
        <v>404</v>
      </c>
      <c r="K102" s="268"/>
      <c r="L102" s="268"/>
      <c r="M102" s="29">
        <v>120.5</v>
      </c>
      <c r="N102" s="29">
        <v>120.5</v>
      </c>
      <c r="O102" s="29">
        <v>44.3</v>
      </c>
      <c r="P102" s="29">
        <v>36.8</v>
      </c>
      <c r="Q102" s="29">
        <v>36.8</v>
      </c>
    </row>
    <row r="103" spans="1:17" ht="50.25" customHeight="1">
      <c r="A103" s="269" t="s">
        <v>312</v>
      </c>
      <c r="B103" s="269" t="s">
        <v>404</v>
      </c>
      <c r="C103" s="269" t="s">
        <v>27</v>
      </c>
      <c r="D103" s="269"/>
      <c r="E103" s="265"/>
      <c r="F103" s="270" t="s">
        <v>207</v>
      </c>
      <c r="G103" s="10" t="s">
        <v>75</v>
      </c>
      <c r="H103" s="245" t="s">
        <v>175</v>
      </c>
      <c r="I103" s="245" t="s">
        <v>251</v>
      </c>
      <c r="J103" s="245" t="s">
        <v>404</v>
      </c>
      <c r="K103" s="245" t="s">
        <v>208</v>
      </c>
      <c r="L103" s="245" t="s">
        <v>178</v>
      </c>
      <c r="M103" s="244">
        <v>60</v>
      </c>
      <c r="N103" s="244">
        <v>60</v>
      </c>
      <c r="O103" s="244">
        <v>0</v>
      </c>
      <c r="P103" s="244">
        <v>0</v>
      </c>
      <c r="Q103" s="244">
        <v>0</v>
      </c>
    </row>
    <row r="104" spans="1:17" ht="60.75" customHeight="1">
      <c r="A104" s="374" t="s">
        <v>312</v>
      </c>
      <c r="B104" s="374" t="s">
        <v>404</v>
      </c>
      <c r="C104" s="374" t="s">
        <v>422</v>
      </c>
      <c r="D104" s="374"/>
      <c r="E104" s="377"/>
      <c r="F104" s="378" t="s">
        <v>209</v>
      </c>
      <c r="G104" s="10" t="s">
        <v>75</v>
      </c>
      <c r="H104" s="245" t="s">
        <v>175</v>
      </c>
      <c r="I104" s="245" t="s">
        <v>251</v>
      </c>
      <c r="J104" s="245" t="s">
        <v>404</v>
      </c>
      <c r="K104" s="245" t="s">
        <v>210</v>
      </c>
      <c r="L104" s="245" t="s">
        <v>179</v>
      </c>
      <c r="M104" s="244">
        <v>51.5</v>
      </c>
      <c r="N104" s="244">
        <v>51.5</v>
      </c>
      <c r="O104" s="244">
        <v>39.3</v>
      </c>
      <c r="P104" s="244">
        <v>76.3</v>
      </c>
      <c r="Q104" s="244">
        <v>76.3</v>
      </c>
    </row>
    <row r="105" spans="1:17" ht="27.75" customHeight="1">
      <c r="A105" s="375"/>
      <c r="B105" s="375"/>
      <c r="C105" s="375"/>
      <c r="D105" s="375"/>
      <c r="E105" s="377"/>
      <c r="F105" s="379"/>
      <c r="G105" s="272" t="s">
        <v>315</v>
      </c>
      <c r="H105" s="245" t="s">
        <v>201</v>
      </c>
      <c r="I105" s="245" t="s">
        <v>251</v>
      </c>
      <c r="J105" s="245" t="s">
        <v>153</v>
      </c>
      <c r="K105" s="245" t="s">
        <v>210</v>
      </c>
      <c r="L105" s="245" t="s">
        <v>179</v>
      </c>
      <c r="M105" s="244">
        <v>5</v>
      </c>
      <c r="N105" s="244">
        <v>5</v>
      </c>
      <c r="O105" s="244">
        <v>5</v>
      </c>
      <c r="P105" s="244">
        <v>100</v>
      </c>
      <c r="Q105" s="244">
        <v>100</v>
      </c>
    </row>
    <row r="106" spans="1:17" ht="81.75" customHeight="1">
      <c r="A106" s="376"/>
      <c r="B106" s="376"/>
      <c r="C106" s="376"/>
      <c r="D106" s="376"/>
      <c r="E106" s="377"/>
      <c r="F106" s="380"/>
      <c r="G106" s="272" t="s">
        <v>211</v>
      </c>
      <c r="H106" s="245" t="s">
        <v>212</v>
      </c>
      <c r="I106" s="245" t="s">
        <v>251</v>
      </c>
      <c r="J106" s="245" t="s">
        <v>153</v>
      </c>
      <c r="K106" s="245" t="s">
        <v>210</v>
      </c>
      <c r="L106" s="245" t="s">
        <v>179</v>
      </c>
      <c r="M106" s="244">
        <v>4</v>
      </c>
      <c r="N106" s="244">
        <v>4</v>
      </c>
      <c r="O106" s="244">
        <v>0</v>
      </c>
      <c r="P106" s="244">
        <v>0</v>
      </c>
      <c r="Q106" s="244">
        <v>0</v>
      </c>
    </row>
  </sheetData>
  <sheetProtection/>
  <mergeCells count="241">
    <mergeCell ref="O1:Q1"/>
    <mergeCell ref="A6:Q6"/>
    <mergeCell ref="O4:Q4"/>
    <mergeCell ref="A9:Q9"/>
    <mergeCell ref="O3:Q3"/>
    <mergeCell ref="O2:Q2"/>
    <mergeCell ref="H11:L11"/>
    <mergeCell ref="A7:Q7"/>
    <mergeCell ref="A11:E11"/>
    <mergeCell ref="M11:O11"/>
    <mergeCell ref="P11:Q11"/>
    <mergeCell ref="F11:F12"/>
    <mergeCell ref="G11:G12"/>
    <mergeCell ref="F17:F18"/>
    <mergeCell ref="E17:E18"/>
    <mergeCell ref="A17:A18"/>
    <mergeCell ref="B17:B18"/>
    <mergeCell ref="A13:A16"/>
    <mergeCell ref="B13:B16"/>
    <mergeCell ref="C13:C16"/>
    <mergeCell ref="D13:D16"/>
    <mergeCell ref="F13:F16"/>
    <mergeCell ref="A19:A20"/>
    <mergeCell ref="B19:B20"/>
    <mergeCell ref="C19:C20"/>
    <mergeCell ref="D19:D20"/>
    <mergeCell ref="E19:E20"/>
    <mergeCell ref="F19:F20"/>
    <mergeCell ref="C17:C18"/>
    <mergeCell ref="D17:D18"/>
    <mergeCell ref="A21:A22"/>
    <mergeCell ref="B21:B22"/>
    <mergeCell ref="C21:C22"/>
    <mergeCell ref="D21:D22"/>
    <mergeCell ref="A23:A25"/>
    <mergeCell ref="E13:E16"/>
    <mergeCell ref="E23:E25"/>
    <mergeCell ref="F23:F25"/>
    <mergeCell ref="H23:H25"/>
    <mergeCell ref="G23:G25"/>
    <mergeCell ref="E21:E22"/>
    <mergeCell ref="F21:F22"/>
    <mergeCell ref="G21:G22"/>
    <mergeCell ref="H21:H22"/>
    <mergeCell ref="A28:A32"/>
    <mergeCell ref="I23:I25"/>
    <mergeCell ref="J23:J25"/>
    <mergeCell ref="K23:K25"/>
    <mergeCell ref="I21:I22"/>
    <mergeCell ref="J21:J22"/>
    <mergeCell ref="K21:K22"/>
    <mergeCell ref="B23:B25"/>
    <mergeCell ref="C23:C25"/>
    <mergeCell ref="D23:D25"/>
    <mergeCell ref="E26:E27"/>
    <mergeCell ref="F26:F27"/>
    <mergeCell ref="G26:G27"/>
    <mergeCell ref="H26:H27"/>
    <mergeCell ref="A26:A27"/>
    <mergeCell ref="B26:B27"/>
    <mergeCell ref="C26:C27"/>
    <mergeCell ref="D26:D27"/>
    <mergeCell ref="B28:B32"/>
    <mergeCell ref="C28:C32"/>
    <mergeCell ref="D28:D32"/>
    <mergeCell ref="E28:E30"/>
    <mergeCell ref="F28:F32"/>
    <mergeCell ref="I28:I32"/>
    <mergeCell ref="G28:G32"/>
    <mergeCell ref="E33:E34"/>
    <mergeCell ref="F33:F34"/>
    <mergeCell ref="H28:H32"/>
    <mergeCell ref="J28:J30"/>
    <mergeCell ref="K28:K29"/>
    <mergeCell ref="I26:I27"/>
    <mergeCell ref="J26:J27"/>
    <mergeCell ref="K26:K27"/>
    <mergeCell ref="E31:E32"/>
    <mergeCell ref="J31:J32"/>
    <mergeCell ref="A35:A38"/>
    <mergeCell ref="B35:B38"/>
    <mergeCell ref="C35:C38"/>
    <mergeCell ref="D35:D38"/>
    <mergeCell ref="A39:A43"/>
    <mergeCell ref="L31:L32"/>
    <mergeCell ref="A33:A34"/>
    <mergeCell ref="B33:B34"/>
    <mergeCell ref="C33:C34"/>
    <mergeCell ref="D33:D34"/>
    <mergeCell ref="E39:E43"/>
    <mergeCell ref="F39:F43"/>
    <mergeCell ref="H39:H43"/>
    <mergeCell ref="G39:G43"/>
    <mergeCell ref="E35:E38"/>
    <mergeCell ref="F35:F38"/>
    <mergeCell ref="G35:G38"/>
    <mergeCell ref="H35:H38"/>
    <mergeCell ref="A48:A52"/>
    <mergeCell ref="I39:I43"/>
    <mergeCell ref="J39:J43"/>
    <mergeCell ref="K39:K43"/>
    <mergeCell ref="I35:I38"/>
    <mergeCell ref="J35:J38"/>
    <mergeCell ref="K35:K38"/>
    <mergeCell ref="B39:B43"/>
    <mergeCell ref="C39:C43"/>
    <mergeCell ref="D39:D43"/>
    <mergeCell ref="E44:E47"/>
    <mergeCell ref="F44:F47"/>
    <mergeCell ref="G44:G47"/>
    <mergeCell ref="H44:H47"/>
    <mergeCell ref="A44:A47"/>
    <mergeCell ref="B44:B47"/>
    <mergeCell ref="C44:C47"/>
    <mergeCell ref="D44:D47"/>
    <mergeCell ref="B48:B52"/>
    <mergeCell ref="C48:C52"/>
    <mergeCell ref="D48:D52"/>
    <mergeCell ref="E48:E52"/>
    <mergeCell ref="F48:F52"/>
    <mergeCell ref="H48:H52"/>
    <mergeCell ref="G48:G52"/>
    <mergeCell ref="I48:I51"/>
    <mergeCell ref="J48:J52"/>
    <mergeCell ref="K48:K52"/>
    <mergeCell ref="I44:I47"/>
    <mergeCell ref="J44:J47"/>
    <mergeCell ref="K44:K47"/>
    <mergeCell ref="L51:L52"/>
    <mergeCell ref="A53:A55"/>
    <mergeCell ref="B53:B55"/>
    <mergeCell ref="C53:C55"/>
    <mergeCell ref="D53:D55"/>
    <mergeCell ref="E53:E55"/>
    <mergeCell ref="F53:F55"/>
    <mergeCell ref="G53:G55"/>
    <mergeCell ref="H53:H55"/>
    <mergeCell ref="I53:I55"/>
    <mergeCell ref="J53:J55"/>
    <mergeCell ref="K53:K55"/>
    <mergeCell ref="A56:A57"/>
    <mergeCell ref="B56:B57"/>
    <mergeCell ref="C56:C57"/>
    <mergeCell ref="D56:D57"/>
    <mergeCell ref="E56:E57"/>
    <mergeCell ref="F56:F57"/>
    <mergeCell ref="D60:D61"/>
    <mergeCell ref="E60:E61"/>
    <mergeCell ref="F60:F61"/>
    <mergeCell ref="A58:A59"/>
    <mergeCell ref="B58:B59"/>
    <mergeCell ref="C58:C59"/>
    <mergeCell ref="D58:D59"/>
    <mergeCell ref="F69:F70"/>
    <mergeCell ref="A62:A68"/>
    <mergeCell ref="B62:B68"/>
    <mergeCell ref="C62:C68"/>
    <mergeCell ref="D62:D68"/>
    <mergeCell ref="E58:E59"/>
    <mergeCell ref="F58:F59"/>
    <mergeCell ref="A60:A61"/>
    <mergeCell ref="B60:B61"/>
    <mergeCell ref="C60:C61"/>
    <mergeCell ref="C71:C72"/>
    <mergeCell ref="D71:D72"/>
    <mergeCell ref="E62:E68"/>
    <mergeCell ref="F62:F68"/>
    <mergeCell ref="G63:G68"/>
    <mergeCell ref="A69:A70"/>
    <mergeCell ref="B69:B70"/>
    <mergeCell ref="C69:C70"/>
    <mergeCell ref="D69:D70"/>
    <mergeCell ref="E69:E70"/>
    <mergeCell ref="E71:E72"/>
    <mergeCell ref="F71:F72"/>
    <mergeCell ref="A77:A78"/>
    <mergeCell ref="B77:B78"/>
    <mergeCell ref="C77:C78"/>
    <mergeCell ref="D77:D78"/>
    <mergeCell ref="E77:E78"/>
    <mergeCell ref="F77:F78"/>
    <mergeCell ref="A71:A72"/>
    <mergeCell ref="B71:B72"/>
    <mergeCell ref="E85:E86"/>
    <mergeCell ref="F85:F86"/>
    <mergeCell ref="A83:A84"/>
    <mergeCell ref="B83:B84"/>
    <mergeCell ref="C83:C84"/>
    <mergeCell ref="D83:D84"/>
    <mergeCell ref="A87:A88"/>
    <mergeCell ref="B87:B88"/>
    <mergeCell ref="C87:C88"/>
    <mergeCell ref="D87:D88"/>
    <mergeCell ref="E83:E84"/>
    <mergeCell ref="F83:F84"/>
    <mergeCell ref="A85:A86"/>
    <mergeCell ref="B85:B86"/>
    <mergeCell ref="C85:C86"/>
    <mergeCell ref="D85:D86"/>
    <mergeCell ref="A89:A90"/>
    <mergeCell ref="B89:B90"/>
    <mergeCell ref="C89:C90"/>
    <mergeCell ref="D89:D90"/>
    <mergeCell ref="E89:E90"/>
    <mergeCell ref="F89:F90"/>
    <mergeCell ref="G89:G90"/>
    <mergeCell ref="H89:H92"/>
    <mergeCell ref="I89:I92"/>
    <mergeCell ref="J89:J92"/>
    <mergeCell ref="E87:E88"/>
    <mergeCell ref="F87:F88"/>
    <mergeCell ref="B95:B96"/>
    <mergeCell ref="C95:C96"/>
    <mergeCell ref="D95:D96"/>
    <mergeCell ref="K89:K92"/>
    <mergeCell ref="A93:A94"/>
    <mergeCell ref="B93:B94"/>
    <mergeCell ref="C93:C94"/>
    <mergeCell ref="D93:D94"/>
    <mergeCell ref="E93:E94"/>
    <mergeCell ref="F93:F94"/>
    <mergeCell ref="J97:J101"/>
    <mergeCell ref="E95:E96"/>
    <mergeCell ref="F95:F96"/>
    <mergeCell ref="A97:A99"/>
    <mergeCell ref="B97:B99"/>
    <mergeCell ref="C97:C99"/>
    <mergeCell ref="D97:D99"/>
    <mergeCell ref="E97:E99"/>
    <mergeCell ref="F97:F99"/>
    <mergeCell ref="A95:A96"/>
    <mergeCell ref="K97:K101"/>
    <mergeCell ref="A104:A106"/>
    <mergeCell ref="B104:B106"/>
    <mergeCell ref="C104:C106"/>
    <mergeCell ref="D104:D106"/>
    <mergeCell ref="E104:E106"/>
    <mergeCell ref="F104:F106"/>
    <mergeCell ref="G97:G99"/>
    <mergeCell ref="H97:H101"/>
    <mergeCell ref="I97:I101"/>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68"/>
  <sheetViews>
    <sheetView zoomScalePageLayoutView="0" workbookViewId="0" topLeftCell="A1">
      <selection activeCell="E15" sqref="E15"/>
    </sheetView>
  </sheetViews>
  <sheetFormatPr defaultColWidth="9.140625" defaultRowHeight="15"/>
  <cols>
    <col min="1" max="2" width="6.00390625" style="0" customWidth="1"/>
    <col min="3" max="3" width="22.00390625" style="0" customWidth="1"/>
    <col min="4" max="4" width="51.57421875" style="0" customWidth="1"/>
    <col min="5" max="5" width="17.57421875" style="0" customWidth="1"/>
    <col min="6" max="6" width="15.140625" style="0" customWidth="1"/>
    <col min="7" max="7" width="16.140625" style="0" customWidth="1"/>
  </cols>
  <sheetData>
    <row r="1" spans="1:7" ht="3.75" customHeight="1">
      <c r="A1" s="14"/>
      <c r="B1" s="14"/>
      <c r="C1" s="14"/>
      <c r="D1" s="14"/>
      <c r="E1" s="14"/>
      <c r="F1" s="14"/>
      <c r="G1" s="14"/>
    </row>
    <row r="2" spans="1:7" ht="17.25" customHeight="1">
      <c r="A2" s="440" t="s">
        <v>302</v>
      </c>
      <c r="B2" s="441"/>
      <c r="C2" s="441"/>
      <c r="D2" s="441"/>
      <c r="E2" s="441"/>
      <c r="F2" s="441"/>
      <c r="G2" s="441"/>
    </row>
    <row r="3" spans="1:7" ht="5.25" customHeight="1">
      <c r="A3" s="14"/>
      <c r="B3" s="14"/>
      <c r="C3" s="14"/>
      <c r="D3" s="14"/>
      <c r="E3" s="14"/>
      <c r="F3" s="14"/>
      <c r="G3" s="14"/>
    </row>
    <row r="4" spans="1:7" s="31" customFormat="1" ht="20.25" customHeight="1">
      <c r="A4" s="439" t="s">
        <v>239</v>
      </c>
      <c r="B4" s="442"/>
      <c r="C4" s="439" t="s">
        <v>263</v>
      </c>
      <c r="D4" s="439" t="s">
        <v>264</v>
      </c>
      <c r="E4" s="445" t="s">
        <v>265</v>
      </c>
      <c r="F4" s="446"/>
      <c r="G4" s="439" t="s">
        <v>300</v>
      </c>
    </row>
    <row r="5" spans="1:7" s="31" customFormat="1" ht="24" customHeight="1">
      <c r="A5" s="439"/>
      <c r="B5" s="442"/>
      <c r="C5" s="442" t="s">
        <v>252</v>
      </c>
      <c r="D5" s="442"/>
      <c r="E5" s="443" t="s">
        <v>298</v>
      </c>
      <c r="F5" s="447" t="s">
        <v>299</v>
      </c>
      <c r="G5" s="439"/>
    </row>
    <row r="6" spans="1:7" s="31" customFormat="1" ht="20.25" customHeight="1">
      <c r="A6" s="15" t="s">
        <v>244</v>
      </c>
      <c r="B6" s="15" t="s">
        <v>240</v>
      </c>
      <c r="C6" s="442"/>
      <c r="D6" s="442"/>
      <c r="E6" s="444"/>
      <c r="F6" s="448"/>
      <c r="G6" s="439"/>
    </row>
    <row r="7" spans="1:7" ht="15" customHeight="1">
      <c r="A7" s="433" t="s">
        <v>312</v>
      </c>
      <c r="B7" s="433"/>
      <c r="C7" s="434" t="s">
        <v>144</v>
      </c>
      <c r="D7" s="16" t="s">
        <v>262</v>
      </c>
      <c r="E7" s="25">
        <f>E8</f>
        <v>89073</v>
      </c>
      <c r="F7" s="25">
        <f>F8</f>
        <v>85436.1</v>
      </c>
      <c r="G7" s="25">
        <f>F7/E7*100</f>
        <v>95.91694452864505</v>
      </c>
    </row>
    <row r="8" spans="1:7" ht="15" customHeight="1">
      <c r="A8" s="433"/>
      <c r="B8" s="433"/>
      <c r="C8" s="434"/>
      <c r="D8" s="18" t="s">
        <v>266</v>
      </c>
      <c r="E8" s="26">
        <f>SUM(E10:E16)</f>
        <v>89073</v>
      </c>
      <c r="F8" s="26">
        <f>SUM(F10:F16)</f>
        <v>85436.1</v>
      </c>
      <c r="G8" s="26">
        <f aca="true" t="shared" si="0" ref="G8:G22">F8/E8*100</f>
        <v>95.91694452864505</v>
      </c>
    </row>
    <row r="9" spans="1:7" ht="15" customHeight="1">
      <c r="A9" s="433"/>
      <c r="B9" s="433"/>
      <c r="C9" s="434"/>
      <c r="D9" s="22" t="s">
        <v>267</v>
      </c>
      <c r="E9" s="19"/>
      <c r="F9" s="19"/>
      <c r="G9" s="26"/>
    </row>
    <row r="10" spans="1:7" ht="15" customHeight="1">
      <c r="A10" s="433"/>
      <c r="B10" s="433"/>
      <c r="C10" s="434"/>
      <c r="D10" s="22" t="s">
        <v>268</v>
      </c>
      <c r="E10" s="19">
        <f>E20+E28+E62+E36</f>
        <v>76217.5</v>
      </c>
      <c r="F10" s="19">
        <f>F20+F28+F62+F36</f>
        <v>73737.2</v>
      </c>
      <c r="G10" s="26">
        <f t="shared" si="0"/>
        <v>96.74576048807688</v>
      </c>
    </row>
    <row r="11" spans="1:7" ht="15" customHeight="1">
      <c r="A11" s="433"/>
      <c r="B11" s="433"/>
      <c r="C11" s="434"/>
      <c r="D11" s="22" t="s">
        <v>213</v>
      </c>
      <c r="E11" s="19">
        <f>E37</f>
        <v>1596</v>
      </c>
      <c r="F11" s="19">
        <f>F37</f>
        <v>489.8</v>
      </c>
      <c r="G11" s="26">
        <f t="shared" si="0"/>
        <v>30.68922305764411</v>
      </c>
    </row>
    <row r="12" spans="1:7" ht="15" customHeight="1">
      <c r="A12" s="433"/>
      <c r="B12" s="433"/>
      <c r="C12" s="434"/>
      <c r="D12" s="22" t="s">
        <v>214</v>
      </c>
      <c r="E12" s="19">
        <f>E56</f>
        <v>3900.0000000000005</v>
      </c>
      <c r="F12" s="19">
        <f>F56</f>
        <v>3900.0000000000005</v>
      </c>
      <c r="G12" s="26">
        <f t="shared" si="0"/>
        <v>100</v>
      </c>
    </row>
    <row r="13" spans="1:7" ht="15" customHeight="1">
      <c r="A13" s="433"/>
      <c r="B13" s="433"/>
      <c r="C13" s="434"/>
      <c r="D13" s="22" t="s">
        <v>270</v>
      </c>
      <c r="E13" s="19">
        <f>E22+E48</f>
        <v>7359.500000000001</v>
      </c>
      <c r="F13" s="19">
        <f>F22+F48</f>
        <v>7309.1</v>
      </c>
      <c r="G13" s="26">
        <f t="shared" si="0"/>
        <v>99.3151708675861</v>
      </c>
    </row>
    <row r="14" spans="1:7" ht="15" customHeight="1">
      <c r="A14" s="433"/>
      <c r="B14" s="433"/>
      <c r="C14" s="434"/>
      <c r="D14" s="24" t="s">
        <v>271</v>
      </c>
      <c r="E14" s="19"/>
      <c r="F14" s="19"/>
      <c r="G14" s="25"/>
    </row>
    <row r="15" spans="1:7" ht="21.75" customHeight="1">
      <c r="A15" s="433"/>
      <c r="B15" s="433"/>
      <c r="C15" s="434"/>
      <c r="D15" s="271" t="s">
        <v>273</v>
      </c>
      <c r="E15" s="19"/>
      <c r="F15" s="19"/>
      <c r="G15" s="25"/>
    </row>
    <row r="16" spans="1:7" ht="15" customHeight="1">
      <c r="A16" s="433"/>
      <c r="B16" s="433"/>
      <c r="C16" s="434"/>
      <c r="D16" s="24" t="s">
        <v>272</v>
      </c>
      <c r="E16" s="20"/>
      <c r="F16" s="20"/>
      <c r="G16" s="25"/>
    </row>
    <row r="17" spans="1:7" ht="15" customHeight="1">
      <c r="A17" s="433" t="s">
        <v>312</v>
      </c>
      <c r="B17" s="433" t="s">
        <v>238</v>
      </c>
      <c r="C17" s="434" t="s">
        <v>146</v>
      </c>
      <c r="D17" s="16" t="s">
        <v>262</v>
      </c>
      <c r="E17" s="25">
        <f>E18</f>
        <v>56642.100000000006</v>
      </c>
      <c r="F17" s="25">
        <f>F18</f>
        <v>55192.9</v>
      </c>
      <c r="G17" s="25">
        <f t="shared" si="0"/>
        <v>97.44147904120786</v>
      </c>
    </row>
    <row r="18" spans="1:7" ht="15" customHeight="1">
      <c r="A18" s="433"/>
      <c r="B18" s="433"/>
      <c r="C18" s="434"/>
      <c r="D18" s="18" t="s">
        <v>266</v>
      </c>
      <c r="E18" s="26">
        <f>SUM(E20:E24)</f>
        <v>56642.100000000006</v>
      </c>
      <c r="F18" s="26">
        <f>SUM(F20:F24)</f>
        <v>55192.9</v>
      </c>
      <c r="G18" s="26">
        <f t="shared" si="0"/>
        <v>97.44147904120786</v>
      </c>
    </row>
    <row r="19" spans="1:7" ht="15" customHeight="1">
      <c r="A19" s="433"/>
      <c r="B19" s="433"/>
      <c r="C19" s="434"/>
      <c r="D19" s="22" t="s">
        <v>267</v>
      </c>
      <c r="E19" s="19"/>
      <c r="F19" s="19"/>
      <c r="G19" s="26"/>
    </row>
    <row r="20" spans="1:7" ht="15" customHeight="1">
      <c r="A20" s="433"/>
      <c r="B20" s="433"/>
      <c r="C20" s="434"/>
      <c r="D20" s="22" t="s">
        <v>268</v>
      </c>
      <c r="E20" s="19">
        <f>'[1]ф 1'!M20</f>
        <v>50279.9</v>
      </c>
      <c r="F20" s="19">
        <f>'[1]ф 1'!O20</f>
        <v>48881.1</v>
      </c>
      <c r="G20" s="26">
        <f t="shared" si="0"/>
        <v>97.21797378276408</v>
      </c>
    </row>
    <row r="21" spans="1:7" ht="15" customHeight="1">
      <c r="A21" s="433"/>
      <c r="B21" s="433"/>
      <c r="C21" s="434"/>
      <c r="D21" s="22" t="s">
        <v>269</v>
      </c>
      <c r="E21" s="19"/>
      <c r="F21" s="19"/>
      <c r="G21" s="26"/>
    </row>
    <row r="22" spans="1:7" ht="15" customHeight="1">
      <c r="A22" s="433"/>
      <c r="B22" s="433"/>
      <c r="C22" s="434"/>
      <c r="D22" s="22" t="s">
        <v>270</v>
      </c>
      <c r="E22" s="19">
        <f>'[1]ф 1'!M34</f>
        <v>6362.200000000001</v>
      </c>
      <c r="F22" s="19">
        <f>'[1]ф 1'!O34</f>
        <v>6311.8</v>
      </c>
      <c r="G22" s="26">
        <f t="shared" si="0"/>
        <v>99.20782119392662</v>
      </c>
    </row>
    <row r="23" spans="1:7" ht="15" customHeight="1">
      <c r="A23" s="433"/>
      <c r="B23" s="433"/>
      <c r="C23" s="434"/>
      <c r="D23" s="24" t="s">
        <v>271</v>
      </c>
      <c r="E23" s="19"/>
      <c r="F23" s="19"/>
      <c r="G23" s="19"/>
    </row>
    <row r="24" spans="1:7" ht="15" customHeight="1">
      <c r="A24" s="433"/>
      <c r="B24" s="433"/>
      <c r="C24" s="434"/>
      <c r="D24" s="24" t="s">
        <v>272</v>
      </c>
      <c r="E24" s="20"/>
      <c r="F24" s="20"/>
      <c r="G24" s="20"/>
    </row>
    <row r="25" spans="1:7" ht="15" customHeight="1">
      <c r="A25" s="433" t="s">
        <v>312</v>
      </c>
      <c r="B25" s="433" t="s">
        <v>243</v>
      </c>
      <c r="C25" s="434" t="s">
        <v>166</v>
      </c>
      <c r="D25" s="16" t="s">
        <v>262</v>
      </c>
      <c r="E25" s="25">
        <v>13652.9</v>
      </c>
      <c r="F25" s="25">
        <v>13338.4</v>
      </c>
      <c r="G25" s="25">
        <v>99.4</v>
      </c>
    </row>
    <row r="26" spans="1:7" ht="15" customHeight="1">
      <c r="A26" s="433"/>
      <c r="B26" s="433"/>
      <c r="C26" s="434"/>
      <c r="D26" s="18" t="s">
        <v>266</v>
      </c>
      <c r="E26" s="26">
        <v>13652.9</v>
      </c>
      <c r="F26" s="26">
        <v>13338.4</v>
      </c>
      <c r="G26" s="26">
        <v>99.4</v>
      </c>
    </row>
    <row r="27" spans="1:7" ht="15" customHeight="1">
      <c r="A27" s="433"/>
      <c r="B27" s="433"/>
      <c r="C27" s="434"/>
      <c r="D27" s="22" t="s">
        <v>267</v>
      </c>
      <c r="E27" s="19"/>
      <c r="F27" s="19"/>
      <c r="G27" s="19"/>
    </row>
    <row r="28" spans="1:7" ht="15" customHeight="1">
      <c r="A28" s="433"/>
      <c r="B28" s="433"/>
      <c r="C28" s="434"/>
      <c r="D28" s="22" t="s">
        <v>268</v>
      </c>
      <c r="E28" s="26">
        <v>13652.9</v>
      </c>
      <c r="F28" s="26">
        <v>13338.4</v>
      </c>
      <c r="G28" s="26">
        <v>99.4</v>
      </c>
    </row>
    <row r="29" spans="1:7" ht="15" customHeight="1">
      <c r="A29" s="433"/>
      <c r="B29" s="433"/>
      <c r="C29" s="434"/>
      <c r="D29" s="22" t="s">
        <v>269</v>
      </c>
      <c r="E29" s="19"/>
      <c r="F29" s="19"/>
      <c r="G29" s="19"/>
    </row>
    <row r="30" spans="1:7" ht="15" customHeight="1">
      <c r="A30" s="433"/>
      <c r="B30" s="433"/>
      <c r="C30" s="434"/>
      <c r="D30" s="22" t="s">
        <v>270</v>
      </c>
      <c r="E30" s="19"/>
      <c r="F30" s="19"/>
      <c r="G30" s="19"/>
    </row>
    <row r="31" spans="1:7" ht="15" customHeight="1">
      <c r="A31" s="433"/>
      <c r="B31" s="433"/>
      <c r="C31" s="434"/>
      <c r="D31" s="24" t="s">
        <v>271</v>
      </c>
      <c r="E31" s="19"/>
      <c r="F31" s="19"/>
      <c r="G31" s="19"/>
    </row>
    <row r="32" spans="1:7" ht="15" customHeight="1">
      <c r="A32" s="433"/>
      <c r="B32" s="433"/>
      <c r="C32" s="434"/>
      <c r="D32" s="24" t="s">
        <v>272</v>
      </c>
      <c r="E32" s="20"/>
      <c r="F32" s="20"/>
      <c r="G32" s="20"/>
    </row>
    <row r="33" spans="1:7" ht="15" customHeight="1">
      <c r="A33" s="435" t="s">
        <v>312</v>
      </c>
      <c r="B33" s="436">
        <v>3</v>
      </c>
      <c r="C33" s="437" t="s">
        <v>98</v>
      </c>
      <c r="D33" s="273" t="s">
        <v>262</v>
      </c>
      <c r="E33" s="274">
        <f>E34</f>
        <v>13760.2</v>
      </c>
      <c r="F33" s="275">
        <f>F34</f>
        <v>11963.199999999999</v>
      </c>
      <c r="G33" s="276">
        <f>F33/E33*100</f>
        <v>86.94059679365125</v>
      </c>
    </row>
    <row r="34" spans="1:7" ht="15" customHeight="1">
      <c r="A34" s="435"/>
      <c r="B34" s="436"/>
      <c r="C34" s="437"/>
      <c r="D34" s="277" t="s">
        <v>215</v>
      </c>
      <c r="E34" s="276">
        <f>E36+E37</f>
        <v>13760.2</v>
      </c>
      <c r="F34" s="276">
        <f>F36+F37</f>
        <v>11963.199999999999</v>
      </c>
      <c r="G34" s="276">
        <f>F34/E34*100</f>
        <v>86.94059679365125</v>
      </c>
    </row>
    <row r="35" spans="1:7" ht="15" customHeight="1">
      <c r="A35" s="435"/>
      <c r="B35" s="436"/>
      <c r="C35" s="437"/>
      <c r="D35" s="277" t="s">
        <v>267</v>
      </c>
      <c r="E35" s="276"/>
      <c r="F35" s="278"/>
      <c r="G35" s="276"/>
    </row>
    <row r="36" spans="1:7" ht="21" customHeight="1">
      <c r="A36" s="435"/>
      <c r="B36" s="436"/>
      <c r="C36" s="437"/>
      <c r="D36" s="279" t="s">
        <v>216</v>
      </c>
      <c r="E36" s="276">
        <v>12164.2</v>
      </c>
      <c r="F36" s="276">
        <v>11473.4</v>
      </c>
      <c r="G36" s="276">
        <f>F36/E36*100</f>
        <v>94.32104043011459</v>
      </c>
    </row>
    <row r="37" spans="1:7" ht="15" customHeight="1">
      <c r="A37" s="435"/>
      <c r="B37" s="436"/>
      <c r="C37" s="437"/>
      <c r="D37" s="279" t="s">
        <v>213</v>
      </c>
      <c r="E37" s="276">
        <v>1596</v>
      </c>
      <c r="F37" s="276">
        <v>489.8</v>
      </c>
      <c r="G37" s="276">
        <f>F37/E37*100</f>
        <v>30.68922305764411</v>
      </c>
    </row>
    <row r="38" spans="1:7" ht="15" customHeight="1">
      <c r="A38" s="435"/>
      <c r="B38" s="436"/>
      <c r="C38" s="437"/>
      <c r="D38" s="279" t="s">
        <v>217</v>
      </c>
      <c r="E38" s="276"/>
      <c r="F38" s="276"/>
      <c r="G38" s="280"/>
    </row>
    <row r="39" spans="1:7" ht="22.5" customHeight="1">
      <c r="A39" s="435"/>
      <c r="B39" s="436"/>
      <c r="C39" s="437"/>
      <c r="D39" s="279" t="s">
        <v>218</v>
      </c>
      <c r="E39" s="278"/>
      <c r="F39" s="278"/>
      <c r="G39" s="281"/>
    </row>
    <row r="40" spans="1:7" ht="21" customHeight="1">
      <c r="A40" s="435"/>
      <c r="B40" s="436"/>
      <c r="C40" s="437"/>
      <c r="D40" s="279" t="s">
        <v>219</v>
      </c>
      <c r="E40" s="282"/>
      <c r="F40" s="282"/>
      <c r="G40" s="283"/>
    </row>
    <row r="41" spans="1:7" ht="20.25" customHeight="1">
      <c r="A41" s="435"/>
      <c r="B41" s="436"/>
      <c r="C41" s="437"/>
      <c r="D41" s="277" t="s">
        <v>220</v>
      </c>
      <c r="E41" s="282"/>
      <c r="F41" s="282"/>
      <c r="G41" s="283"/>
    </row>
    <row r="42" spans="1:7" ht="15" customHeight="1">
      <c r="A42" s="435"/>
      <c r="B42" s="436"/>
      <c r="C42" s="437"/>
      <c r="D42" s="277" t="s">
        <v>272</v>
      </c>
      <c r="E42" s="282"/>
      <c r="F42" s="282"/>
      <c r="G42" s="283"/>
    </row>
    <row r="43" spans="1:7" ht="15" customHeight="1">
      <c r="A43" s="433" t="s">
        <v>312</v>
      </c>
      <c r="B43" s="433" t="s">
        <v>326</v>
      </c>
      <c r="C43" s="434" t="s">
        <v>505</v>
      </c>
      <c r="D43" s="16" t="s">
        <v>262</v>
      </c>
      <c r="E43" s="25">
        <f>E44</f>
        <v>997.3</v>
      </c>
      <c r="F43" s="25">
        <f>F44</f>
        <v>997.3</v>
      </c>
      <c r="G43" s="25">
        <f>F43/E43*100</f>
        <v>100</v>
      </c>
    </row>
    <row r="44" spans="1:7" ht="15" customHeight="1">
      <c r="A44" s="433"/>
      <c r="B44" s="433"/>
      <c r="C44" s="434"/>
      <c r="D44" s="18" t="s">
        <v>266</v>
      </c>
      <c r="E44" s="26">
        <f>SUM(E46:E50)</f>
        <v>997.3</v>
      </c>
      <c r="F44" s="26">
        <f>SUM(F46:F50)</f>
        <v>997.3</v>
      </c>
      <c r="G44" s="26">
        <f>F44/E44*100</f>
        <v>100</v>
      </c>
    </row>
    <row r="45" spans="1:7" ht="15" customHeight="1">
      <c r="A45" s="433"/>
      <c r="B45" s="433"/>
      <c r="C45" s="434"/>
      <c r="D45" s="22" t="s">
        <v>267</v>
      </c>
      <c r="E45" s="19"/>
      <c r="F45" s="19"/>
      <c r="G45" s="26"/>
    </row>
    <row r="46" spans="1:7" ht="15" customHeight="1">
      <c r="A46" s="433"/>
      <c r="B46" s="433"/>
      <c r="C46" s="434"/>
      <c r="D46" s="22" t="s">
        <v>268</v>
      </c>
      <c r="E46" s="19"/>
      <c r="F46" s="19"/>
      <c r="G46" s="26"/>
    </row>
    <row r="47" spans="1:7" ht="15" customHeight="1">
      <c r="A47" s="433"/>
      <c r="B47" s="433"/>
      <c r="C47" s="434"/>
      <c r="D47" s="22" t="s">
        <v>269</v>
      </c>
      <c r="E47" s="19"/>
      <c r="F47" s="19"/>
      <c r="G47" s="26"/>
    </row>
    <row r="48" spans="1:7" ht="15" customHeight="1">
      <c r="A48" s="433"/>
      <c r="B48" s="433"/>
      <c r="C48" s="434"/>
      <c r="D48" s="22" t="s">
        <v>270</v>
      </c>
      <c r="E48" s="19">
        <f>'[1]ф 1'!M85</f>
        <v>997.3</v>
      </c>
      <c r="F48" s="19">
        <f>'[1]ф 1'!O85</f>
        <v>997.3</v>
      </c>
      <c r="G48" s="26">
        <f>F48/E48*100</f>
        <v>100</v>
      </c>
    </row>
    <row r="49" spans="1:7" ht="15" customHeight="1">
      <c r="A49" s="433"/>
      <c r="B49" s="433"/>
      <c r="C49" s="434"/>
      <c r="D49" s="24" t="s">
        <v>271</v>
      </c>
      <c r="E49" s="19"/>
      <c r="F49" s="19"/>
      <c r="G49" s="19"/>
    </row>
    <row r="50" spans="1:7" ht="15" customHeight="1">
      <c r="A50" s="433"/>
      <c r="B50" s="433"/>
      <c r="C50" s="434"/>
      <c r="D50" s="24" t="s">
        <v>272</v>
      </c>
      <c r="E50" s="20"/>
      <c r="F50" s="20"/>
      <c r="G50" s="20"/>
    </row>
    <row r="51" spans="1:7" ht="15" customHeight="1">
      <c r="A51" s="433" t="s">
        <v>312</v>
      </c>
      <c r="B51" s="433" t="s">
        <v>313</v>
      </c>
      <c r="C51" s="434" t="s">
        <v>316</v>
      </c>
      <c r="D51" s="16" t="s">
        <v>262</v>
      </c>
      <c r="E51" s="25">
        <f>E52</f>
        <v>3900.0000000000005</v>
      </c>
      <c r="F51" s="25">
        <f>F52</f>
        <v>3900.0000000000005</v>
      </c>
      <c r="G51" s="25">
        <f>F51/E51*100</f>
        <v>100</v>
      </c>
    </row>
    <row r="52" spans="1:7" ht="15" customHeight="1">
      <c r="A52" s="433"/>
      <c r="B52" s="433"/>
      <c r="C52" s="434"/>
      <c r="D52" s="18" t="s">
        <v>266</v>
      </c>
      <c r="E52" s="26">
        <f>SUM(E54:E58)</f>
        <v>3900.0000000000005</v>
      </c>
      <c r="F52" s="26">
        <f>SUM(F54:F58)</f>
        <v>3900.0000000000005</v>
      </c>
      <c r="G52" s="26">
        <f>F52/E52*100</f>
        <v>100</v>
      </c>
    </row>
    <row r="53" spans="1:7" ht="15" customHeight="1">
      <c r="A53" s="433"/>
      <c r="B53" s="433"/>
      <c r="C53" s="434"/>
      <c r="D53" s="22" t="s">
        <v>267</v>
      </c>
      <c r="E53" s="19"/>
      <c r="F53" s="19"/>
      <c r="G53" s="26"/>
    </row>
    <row r="54" spans="1:7" ht="15" customHeight="1">
      <c r="A54" s="433"/>
      <c r="B54" s="433"/>
      <c r="C54" s="434"/>
      <c r="D54" s="22" t="s">
        <v>268</v>
      </c>
      <c r="E54" s="19"/>
      <c r="F54" s="19"/>
      <c r="G54" s="26"/>
    </row>
    <row r="55" spans="1:7" ht="15" customHeight="1">
      <c r="A55" s="433"/>
      <c r="B55" s="433"/>
      <c r="C55" s="434"/>
      <c r="D55" s="22" t="s">
        <v>269</v>
      </c>
      <c r="E55" s="19"/>
      <c r="F55" s="19"/>
      <c r="G55" s="26"/>
    </row>
    <row r="56" spans="1:7" ht="15" customHeight="1">
      <c r="A56" s="433"/>
      <c r="B56" s="433"/>
      <c r="C56" s="434"/>
      <c r="D56" s="22" t="s">
        <v>319</v>
      </c>
      <c r="E56" s="19">
        <f>'[1]ф 1'!M93</f>
        <v>3900.0000000000005</v>
      </c>
      <c r="F56" s="19">
        <f>'[1]ф 1'!O93</f>
        <v>3900.0000000000005</v>
      </c>
      <c r="G56" s="26">
        <f>F56/E56*100</f>
        <v>100</v>
      </c>
    </row>
    <row r="57" spans="1:7" ht="15" customHeight="1">
      <c r="A57" s="433"/>
      <c r="B57" s="433"/>
      <c r="C57" s="434"/>
      <c r="D57" s="24" t="s">
        <v>271</v>
      </c>
      <c r="E57" s="19"/>
      <c r="F57" s="19"/>
      <c r="G57" s="19"/>
    </row>
    <row r="58" spans="1:7" ht="15" customHeight="1">
      <c r="A58" s="433"/>
      <c r="B58" s="433"/>
      <c r="C58" s="434"/>
      <c r="D58" s="24" t="s">
        <v>272</v>
      </c>
      <c r="E58" s="20"/>
      <c r="F58" s="20"/>
      <c r="G58" s="20"/>
    </row>
    <row r="59" spans="1:7" ht="15" customHeight="1">
      <c r="A59" s="433" t="s">
        <v>312</v>
      </c>
      <c r="B59" s="433" t="s">
        <v>404</v>
      </c>
      <c r="C59" s="434" t="s">
        <v>138</v>
      </c>
      <c r="D59" s="16" t="s">
        <v>262</v>
      </c>
      <c r="E59" s="17">
        <v>120.5</v>
      </c>
      <c r="F59" s="17">
        <v>44.3</v>
      </c>
      <c r="G59" s="25">
        <v>36.8</v>
      </c>
    </row>
    <row r="60" spans="1:8" ht="15" customHeight="1">
      <c r="A60" s="433"/>
      <c r="B60" s="433"/>
      <c r="C60" s="434"/>
      <c r="D60" s="18" t="s">
        <v>266</v>
      </c>
      <c r="E60" s="19">
        <v>120.5</v>
      </c>
      <c r="F60" s="19">
        <v>44.3</v>
      </c>
      <c r="G60" s="26">
        <v>36.8</v>
      </c>
      <c r="H60" s="21"/>
    </row>
    <row r="61" spans="1:7" ht="15" customHeight="1">
      <c r="A61" s="433"/>
      <c r="B61" s="433"/>
      <c r="C61" s="434"/>
      <c r="D61" s="22" t="s">
        <v>267</v>
      </c>
      <c r="E61" s="19"/>
      <c r="F61" s="263"/>
      <c r="G61" s="26"/>
    </row>
    <row r="62" spans="1:7" ht="15" customHeight="1">
      <c r="A62" s="433"/>
      <c r="B62" s="433"/>
      <c r="C62" s="434"/>
      <c r="D62" s="22" t="s">
        <v>268</v>
      </c>
      <c r="E62" s="19">
        <v>120.5</v>
      </c>
      <c r="F62" s="19">
        <v>44.3</v>
      </c>
      <c r="G62" s="26">
        <v>36.8</v>
      </c>
    </row>
    <row r="63" spans="1:7" ht="15" customHeight="1">
      <c r="A63" s="433"/>
      <c r="B63" s="433"/>
      <c r="C63" s="434"/>
      <c r="D63" s="22" t="s">
        <v>221</v>
      </c>
      <c r="E63" s="19"/>
      <c r="F63" s="26"/>
      <c r="G63" s="25"/>
    </row>
    <row r="64" spans="1:7" ht="15" customHeight="1">
      <c r="A64" s="433"/>
      <c r="B64" s="433"/>
      <c r="C64" s="434"/>
      <c r="D64" s="22" t="s">
        <v>214</v>
      </c>
      <c r="E64" s="19"/>
      <c r="F64" s="26"/>
      <c r="G64" s="25"/>
    </row>
    <row r="65" spans="1:7" ht="15" customHeight="1">
      <c r="A65" s="433"/>
      <c r="B65" s="433"/>
      <c r="C65" s="434"/>
      <c r="D65" s="22" t="s">
        <v>270</v>
      </c>
      <c r="E65" s="19"/>
      <c r="F65" s="26"/>
      <c r="G65" s="25"/>
    </row>
    <row r="66" spans="1:7" ht="15" customHeight="1">
      <c r="A66" s="433"/>
      <c r="B66" s="433"/>
      <c r="C66" s="434"/>
      <c r="D66" s="23" t="s">
        <v>222</v>
      </c>
      <c r="E66" s="19"/>
      <c r="F66" s="26"/>
      <c r="G66" s="25"/>
    </row>
    <row r="67" spans="1:7" ht="14.25" customHeight="1">
      <c r="A67" s="433"/>
      <c r="B67" s="433"/>
      <c r="C67" s="434"/>
      <c r="D67" s="28" t="s">
        <v>273</v>
      </c>
      <c r="E67" s="27"/>
      <c r="F67" s="26"/>
      <c r="G67" s="25"/>
    </row>
    <row r="68" spans="1:8" ht="15" customHeight="1">
      <c r="A68" s="438"/>
      <c r="B68" s="438"/>
      <c r="C68" s="434"/>
      <c r="D68" s="24" t="s">
        <v>272</v>
      </c>
      <c r="E68" s="19"/>
      <c r="F68" s="26"/>
      <c r="G68" s="25"/>
      <c r="H68" s="21"/>
    </row>
  </sheetData>
  <sheetProtection/>
  <mergeCells count="29">
    <mergeCell ref="B17:B24"/>
    <mergeCell ref="C17:C24"/>
    <mergeCell ref="A2:G2"/>
    <mergeCell ref="A4:B5"/>
    <mergeCell ref="C4:C6"/>
    <mergeCell ref="D4:D6"/>
    <mergeCell ref="E5:E6"/>
    <mergeCell ref="E4:F4"/>
    <mergeCell ref="F5:F6"/>
    <mergeCell ref="C51:C58"/>
    <mergeCell ref="A43:A50"/>
    <mergeCell ref="B43:B50"/>
    <mergeCell ref="C43:C50"/>
    <mergeCell ref="A25:A32"/>
    <mergeCell ref="G4:G6"/>
    <mergeCell ref="A7:A16"/>
    <mergeCell ref="B7:B16"/>
    <mergeCell ref="C7:C16"/>
    <mergeCell ref="A17:A24"/>
    <mergeCell ref="B25:B32"/>
    <mergeCell ref="C25:C32"/>
    <mergeCell ref="A33:A42"/>
    <mergeCell ref="B33:B42"/>
    <mergeCell ref="C33:C42"/>
    <mergeCell ref="A59:A68"/>
    <mergeCell ref="B59:B68"/>
    <mergeCell ref="C59:C68"/>
    <mergeCell ref="A51:A58"/>
    <mergeCell ref="B51:B58"/>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47"/>
  <sheetViews>
    <sheetView tabSelected="1" zoomScalePageLayoutView="0" workbookViewId="0" topLeftCell="B7">
      <selection activeCell="Q7" sqref="Q7"/>
    </sheetView>
  </sheetViews>
  <sheetFormatPr defaultColWidth="8.8515625" defaultRowHeight="15"/>
  <cols>
    <col min="1" max="4" width="3.00390625" style="48" customWidth="1"/>
    <col min="5" max="5" width="29.140625" style="48" customWidth="1"/>
    <col min="6" max="6" width="11.28125" style="48" customWidth="1"/>
    <col min="7" max="7" width="5.8515625" style="48" customWidth="1"/>
    <col min="8" max="8" width="5.7109375" style="48" customWidth="1"/>
    <col min="9" max="9" width="25.28125" style="48" customWidth="1"/>
    <col min="10" max="10" width="28.421875" style="59" customWidth="1"/>
    <col min="11" max="11" width="15.140625" style="58" customWidth="1"/>
    <col min="12" max="16384" width="8.8515625" style="48" customWidth="1"/>
  </cols>
  <sheetData>
    <row r="1" spans="1:14" ht="3" customHeight="1">
      <c r="A1" s="38"/>
      <c r="B1" s="38"/>
      <c r="C1" s="38"/>
      <c r="D1" s="38"/>
      <c r="E1" s="38"/>
      <c r="F1" s="38"/>
      <c r="G1" s="38"/>
      <c r="H1" s="38"/>
      <c r="I1" s="42"/>
      <c r="J1" s="43"/>
      <c r="K1" s="43"/>
      <c r="L1" s="42"/>
      <c r="M1" s="42"/>
      <c r="N1" s="44"/>
    </row>
    <row r="2" spans="1:10" ht="12.75">
      <c r="A2" s="450" t="s">
        <v>292</v>
      </c>
      <c r="B2" s="451"/>
      <c r="C2" s="451"/>
      <c r="D2" s="451"/>
      <c r="E2" s="451"/>
      <c r="F2" s="451"/>
      <c r="G2" s="451"/>
      <c r="H2" s="451"/>
      <c r="I2" s="451"/>
      <c r="J2" s="451"/>
    </row>
    <row r="3" spans="1:10" ht="11.25">
      <c r="A3" s="45"/>
      <c r="B3" s="45"/>
      <c r="C3" s="45"/>
      <c r="D3" s="39"/>
      <c r="E3" s="39"/>
      <c r="F3" s="39"/>
      <c r="G3" s="39"/>
      <c r="H3" s="39"/>
      <c r="I3" s="39"/>
      <c r="J3" s="46"/>
    </row>
    <row r="4" spans="1:11" ht="46.5" customHeight="1">
      <c r="A4" s="452" t="s">
        <v>239</v>
      </c>
      <c r="B4" s="453"/>
      <c r="C4" s="453"/>
      <c r="D4" s="454"/>
      <c r="E4" s="455" t="s">
        <v>245</v>
      </c>
      <c r="F4" s="455" t="s">
        <v>223</v>
      </c>
      <c r="G4" s="455" t="s">
        <v>290</v>
      </c>
      <c r="H4" s="455" t="s">
        <v>291</v>
      </c>
      <c r="I4" s="455" t="s">
        <v>236</v>
      </c>
      <c r="J4" s="457" t="s">
        <v>276</v>
      </c>
      <c r="K4" s="449" t="s">
        <v>277</v>
      </c>
    </row>
    <row r="5" spans="1:11" ht="15" customHeight="1">
      <c r="A5" s="37" t="s">
        <v>244</v>
      </c>
      <c r="B5" s="37" t="s">
        <v>240</v>
      </c>
      <c r="C5" s="37" t="s">
        <v>241</v>
      </c>
      <c r="D5" s="37" t="s">
        <v>242</v>
      </c>
      <c r="E5" s="456"/>
      <c r="F5" s="456"/>
      <c r="G5" s="456"/>
      <c r="H5" s="456"/>
      <c r="I5" s="456"/>
      <c r="J5" s="458"/>
      <c r="K5" s="449"/>
    </row>
    <row r="6" spans="1:11" s="68" customFormat="1" ht="107.25" customHeight="1">
      <c r="A6" s="63">
        <v>9</v>
      </c>
      <c r="B6" s="63">
        <v>1</v>
      </c>
      <c r="C6" s="63"/>
      <c r="D6" s="63"/>
      <c r="E6" s="284" t="s">
        <v>375</v>
      </c>
      <c r="F6" s="284" t="s">
        <v>541</v>
      </c>
      <c r="G6" s="285" t="s">
        <v>376</v>
      </c>
      <c r="H6" s="285" t="s">
        <v>377</v>
      </c>
      <c r="I6" s="286" t="s">
        <v>378</v>
      </c>
      <c r="J6" s="66"/>
      <c r="K6" s="67"/>
    </row>
    <row r="7" spans="1:11" s="101" customFormat="1" ht="81" customHeight="1">
      <c r="A7" s="96" t="s">
        <v>312</v>
      </c>
      <c r="B7" s="96" t="s">
        <v>238</v>
      </c>
      <c r="C7" s="96" t="s">
        <v>246</v>
      </c>
      <c r="D7" s="97"/>
      <c r="E7" s="98" t="s">
        <v>379</v>
      </c>
      <c r="F7" s="99" t="s">
        <v>380</v>
      </c>
      <c r="G7" s="95" t="s">
        <v>376</v>
      </c>
      <c r="H7" s="95" t="s">
        <v>377</v>
      </c>
      <c r="I7" s="100" t="s">
        <v>381</v>
      </c>
      <c r="J7" s="73"/>
      <c r="K7" s="74"/>
    </row>
    <row r="8" spans="1:11" s="75" customFormat="1" ht="42.75" customHeight="1">
      <c r="A8" s="69" t="s">
        <v>312</v>
      </c>
      <c r="B8" s="69" t="s">
        <v>238</v>
      </c>
      <c r="C8" s="69" t="s">
        <v>246</v>
      </c>
      <c r="D8" s="69" t="s">
        <v>238</v>
      </c>
      <c r="E8" s="98" t="s">
        <v>382</v>
      </c>
      <c r="F8" s="71" t="s">
        <v>380</v>
      </c>
      <c r="G8" s="102" t="s">
        <v>376</v>
      </c>
      <c r="H8" s="102" t="s">
        <v>377</v>
      </c>
      <c r="I8" s="287" t="s">
        <v>383</v>
      </c>
      <c r="J8" s="73" t="s">
        <v>542</v>
      </c>
      <c r="K8" s="288" t="s">
        <v>543</v>
      </c>
    </row>
    <row r="9" spans="1:11" s="75" customFormat="1" ht="83.25" customHeight="1">
      <c r="A9" s="69" t="s">
        <v>312</v>
      </c>
      <c r="B9" s="69" t="s">
        <v>238</v>
      </c>
      <c r="C9" s="69" t="s">
        <v>246</v>
      </c>
      <c r="D9" s="69" t="s">
        <v>237</v>
      </c>
      <c r="E9" s="287" t="s">
        <v>384</v>
      </c>
      <c r="F9" s="71" t="s">
        <v>380</v>
      </c>
      <c r="G9" s="102" t="s">
        <v>376</v>
      </c>
      <c r="H9" s="102" t="s">
        <v>377</v>
      </c>
      <c r="I9" s="72" t="s">
        <v>383</v>
      </c>
      <c r="J9" s="73" t="s">
        <v>544</v>
      </c>
      <c r="K9" s="289" t="s">
        <v>545</v>
      </c>
    </row>
    <row r="10" spans="1:11" s="75" customFormat="1" ht="72.75" customHeight="1">
      <c r="A10" s="69" t="s">
        <v>312</v>
      </c>
      <c r="B10" s="69" t="s">
        <v>238</v>
      </c>
      <c r="C10" s="69" t="s">
        <v>251</v>
      </c>
      <c r="D10" s="69" t="s">
        <v>318</v>
      </c>
      <c r="E10" s="104" t="s">
        <v>385</v>
      </c>
      <c r="F10" s="290" t="s">
        <v>386</v>
      </c>
      <c r="G10" s="102" t="s">
        <v>376</v>
      </c>
      <c r="H10" s="102" t="s">
        <v>377</v>
      </c>
      <c r="I10" s="291" t="s">
        <v>387</v>
      </c>
      <c r="J10" s="73" t="s">
        <v>546</v>
      </c>
      <c r="K10" s="76"/>
    </row>
    <row r="11" spans="1:11" s="75" customFormat="1" ht="83.25" customHeight="1" thickBot="1">
      <c r="A11" s="69" t="s">
        <v>312</v>
      </c>
      <c r="B11" s="69" t="s">
        <v>238</v>
      </c>
      <c r="C11" s="69" t="s">
        <v>251</v>
      </c>
      <c r="D11" s="69" t="s">
        <v>326</v>
      </c>
      <c r="E11" s="292" t="s">
        <v>388</v>
      </c>
      <c r="F11" s="293" t="s">
        <v>380</v>
      </c>
      <c r="G11" s="102" t="s">
        <v>376</v>
      </c>
      <c r="H11" s="102" t="s">
        <v>377</v>
      </c>
      <c r="I11" s="294" t="s">
        <v>389</v>
      </c>
      <c r="J11" s="73" t="s">
        <v>547</v>
      </c>
      <c r="K11" s="295" t="s">
        <v>548</v>
      </c>
    </row>
    <row r="12" spans="1:13" s="68" customFormat="1" ht="70.5" customHeight="1">
      <c r="A12" s="96" t="s">
        <v>312</v>
      </c>
      <c r="B12" s="96" t="s">
        <v>238</v>
      </c>
      <c r="C12" s="96" t="s">
        <v>243</v>
      </c>
      <c r="D12" s="96"/>
      <c r="E12" s="296" t="s">
        <v>390</v>
      </c>
      <c r="F12" s="99" t="s">
        <v>391</v>
      </c>
      <c r="G12" s="95" t="s">
        <v>376</v>
      </c>
      <c r="H12" s="95" t="s">
        <v>377</v>
      </c>
      <c r="I12" s="297" t="s">
        <v>392</v>
      </c>
      <c r="J12" s="106"/>
      <c r="K12" s="107"/>
      <c r="M12" s="105"/>
    </row>
    <row r="13" spans="1:11" s="68" customFormat="1" ht="63" customHeight="1">
      <c r="A13" s="69" t="s">
        <v>312</v>
      </c>
      <c r="B13" s="69" t="s">
        <v>238</v>
      </c>
      <c r="C13" s="69" t="s">
        <v>243</v>
      </c>
      <c r="D13" s="69" t="s">
        <v>238</v>
      </c>
      <c r="E13" s="290" t="s">
        <v>393</v>
      </c>
      <c r="F13" s="290" t="s">
        <v>394</v>
      </c>
      <c r="G13" s="102" t="s">
        <v>376</v>
      </c>
      <c r="H13" s="102" t="s">
        <v>377</v>
      </c>
      <c r="I13" s="298" t="s">
        <v>392</v>
      </c>
      <c r="J13" s="131" t="s">
        <v>549</v>
      </c>
      <c r="K13" s="107"/>
    </row>
    <row r="14" spans="1:11" s="75" customFormat="1" ht="59.25" customHeight="1">
      <c r="A14" s="69" t="s">
        <v>312</v>
      </c>
      <c r="B14" s="69" t="s">
        <v>238</v>
      </c>
      <c r="C14" s="69" t="s">
        <v>243</v>
      </c>
      <c r="D14" s="69" t="s">
        <v>237</v>
      </c>
      <c r="E14" s="298" t="s">
        <v>395</v>
      </c>
      <c r="F14" s="287" t="s">
        <v>396</v>
      </c>
      <c r="G14" s="102" t="s">
        <v>376</v>
      </c>
      <c r="H14" s="102" t="s">
        <v>377</v>
      </c>
      <c r="I14" s="287" t="s">
        <v>392</v>
      </c>
      <c r="J14" s="73" t="s">
        <v>550</v>
      </c>
      <c r="K14" s="76"/>
    </row>
    <row r="15" spans="1:11" s="75" customFormat="1" ht="70.5" customHeight="1">
      <c r="A15" s="69" t="s">
        <v>312</v>
      </c>
      <c r="B15" s="69" t="s">
        <v>238</v>
      </c>
      <c r="C15" s="69" t="s">
        <v>243</v>
      </c>
      <c r="D15" s="69" t="s">
        <v>318</v>
      </c>
      <c r="E15" s="298" t="s">
        <v>397</v>
      </c>
      <c r="F15" s="299" t="s">
        <v>396</v>
      </c>
      <c r="G15" s="102" t="s">
        <v>376</v>
      </c>
      <c r="H15" s="102" t="s">
        <v>377</v>
      </c>
      <c r="I15" s="298" t="s">
        <v>392</v>
      </c>
      <c r="J15" s="73" t="s">
        <v>40</v>
      </c>
      <c r="K15" s="76"/>
    </row>
    <row r="16" spans="1:11" s="75" customFormat="1" ht="123" customHeight="1">
      <c r="A16" s="69" t="s">
        <v>312</v>
      </c>
      <c r="B16" s="69" t="s">
        <v>238</v>
      </c>
      <c r="C16" s="69" t="s">
        <v>243</v>
      </c>
      <c r="D16" s="69" t="s">
        <v>326</v>
      </c>
      <c r="E16" s="287" t="s">
        <v>398</v>
      </c>
      <c r="F16" s="298" t="s">
        <v>396</v>
      </c>
      <c r="G16" s="102" t="s">
        <v>376</v>
      </c>
      <c r="H16" s="102" t="s">
        <v>377</v>
      </c>
      <c r="I16" s="298" t="s">
        <v>392</v>
      </c>
      <c r="J16" s="73" t="s">
        <v>551</v>
      </c>
      <c r="K16" s="76"/>
    </row>
    <row r="17" spans="1:11" s="75" customFormat="1" ht="81.75" customHeight="1">
      <c r="A17" s="69" t="s">
        <v>312</v>
      </c>
      <c r="B17" s="69" t="s">
        <v>238</v>
      </c>
      <c r="C17" s="69" t="s">
        <v>243</v>
      </c>
      <c r="D17" s="69" t="s">
        <v>313</v>
      </c>
      <c r="E17" s="104" t="s">
        <v>399</v>
      </c>
      <c r="F17" s="290" t="s">
        <v>400</v>
      </c>
      <c r="G17" s="102" t="s">
        <v>376</v>
      </c>
      <c r="H17" s="102" t="s">
        <v>377</v>
      </c>
      <c r="I17" s="298" t="s">
        <v>392</v>
      </c>
      <c r="J17" s="73" t="s">
        <v>552</v>
      </c>
      <c r="K17" s="76"/>
    </row>
    <row r="18" spans="1:11" s="75" customFormat="1" ht="70.5" customHeight="1">
      <c r="A18" s="69" t="s">
        <v>312</v>
      </c>
      <c r="B18" s="69" t="s">
        <v>238</v>
      </c>
      <c r="C18" s="69" t="s">
        <v>243</v>
      </c>
      <c r="D18" s="69" t="s">
        <v>331</v>
      </c>
      <c r="E18" s="298" t="s">
        <v>401</v>
      </c>
      <c r="F18" s="287" t="s">
        <v>402</v>
      </c>
      <c r="G18" s="102" t="s">
        <v>376</v>
      </c>
      <c r="H18" s="102" t="s">
        <v>377</v>
      </c>
      <c r="I18" s="298" t="s">
        <v>392</v>
      </c>
      <c r="J18" s="73" t="s">
        <v>553</v>
      </c>
      <c r="K18" s="76"/>
    </row>
    <row r="19" spans="1:11" s="75" customFormat="1" ht="70.5" customHeight="1">
      <c r="A19" s="69" t="s">
        <v>312</v>
      </c>
      <c r="B19" s="69" t="s">
        <v>238</v>
      </c>
      <c r="C19" s="69" t="s">
        <v>243</v>
      </c>
      <c r="D19" s="69" t="s">
        <v>334</v>
      </c>
      <c r="E19" s="287" t="s">
        <v>403</v>
      </c>
      <c r="F19" s="298" t="s">
        <v>396</v>
      </c>
      <c r="G19" s="102" t="s">
        <v>376</v>
      </c>
      <c r="H19" s="102" t="s">
        <v>377</v>
      </c>
      <c r="I19" s="298" t="s">
        <v>392</v>
      </c>
      <c r="J19" s="73" t="s">
        <v>40</v>
      </c>
      <c r="K19" s="76"/>
    </row>
    <row r="20" spans="1:11" s="75" customFormat="1" ht="84.75" customHeight="1">
      <c r="A20" s="96" t="s">
        <v>312</v>
      </c>
      <c r="B20" s="96" t="s">
        <v>238</v>
      </c>
      <c r="C20" s="96" t="s">
        <v>404</v>
      </c>
      <c r="D20" s="96"/>
      <c r="E20" s="95" t="s">
        <v>405</v>
      </c>
      <c r="F20" s="300" t="s">
        <v>406</v>
      </c>
      <c r="G20" s="95" t="s">
        <v>376</v>
      </c>
      <c r="H20" s="95" t="s">
        <v>377</v>
      </c>
      <c r="I20" s="297" t="s">
        <v>407</v>
      </c>
      <c r="J20" s="73"/>
      <c r="K20" s="76"/>
    </row>
    <row r="21" spans="1:11" s="75" customFormat="1" ht="51.75" customHeight="1">
      <c r="A21" s="69" t="s">
        <v>312</v>
      </c>
      <c r="B21" s="69" t="s">
        <v>238</v>
      </c>
      <c r="C21" s="69" t="s">
        <v>404</v>
      </c>
      <c r="D21" s="69" t="s">
        <v>238</v>
      </c>
      <c r="E21" s="298" t="s">
        <v>408</v>
      </c>
      <c r="F21" s="287" t="s">
        <v>409</v>
      </c>
      <c r="G21" s="102" t="s">
        <v>376</v>
      </c>
      <c r="H21" s="102" t="s">
        <v>377</v>
      </c>
      <c r="I21" s="298" t="s">
        <v>410</v>
      </c>
      <c r="J21" s="73" t="s">
        <v>554</v>
      </c>
      <c r="K21" s="289" t="s">
        <v>555</v>
      </c>
    </row>
    <row r="22" spans="1:11" s="75" customFormat="1" ht="70.5" customHeight="1">
      <c r="A22" s="69" t="s">
        <v>312</v>
      </c>
      <c r="B22" s="69" t="s">
        <v>238</v>
      </c>
      <c r="C22" s="69" t="s">
        <v>404</v>
      </c>
      <c r="D22" s="69" t="s">
        <v>237</v>
      </c>
      <c r="E22" s="298" t="s">
        <v>411</v>
      </c>
      <c r="F22" s="287" t="s">
        <v>409</v>
      </c>
      <c r="G22" s="102" t="s">
        <v>376</v>
      </c>
      <c r="H22" s="102" t="s">
        <v>377</v>
      </c>
      <c r="I22" s="298" t="s">
        <v>412</v>
      </c>
      <c r="J22" s="73" t="s">
        <v>556</v>
      </c>
      <c r="K22" s="76"/>
    </row>
    <row r="23" spans="1:11" s="75" customFormat="1" ht="70.5" customHeight="1">
      <c r="A23" s="69" t="s">
        <v>312</v>
      </c>
      <c r="B23" s="69" t="s">
        <v>238</v>
      </c>
      <c r="C23" s="69" t="s">
        <v>404</v>
      </c>
      <c r="D23" s="69" t="s">
        <v>318</v>
      </c>
      <c r="E23" s="301" t="s">
        <v>413</v>
      </c>
      <c r="F23" s="298" t="s">
        <v>409</v>
      </c>
      <c r="G23" s="102" t="s">
        <v>376</v>
      </c>
      <c r="H23" s="102" t="s">
        <v>377</v>
      </c>
      <c r="I23" s="287" t="s">
        <v>414</v>
      </c>
      <c r="J23" s="73" t="s">
        <v>557</v>
      </c>
      <c r="K23" s="76"/>
    </row>
    <row r="24" spans="1:11" s="75" customFormat="1" ht="58.5" customHeight="1">
      <c r="A24" s="69" t="s">
        <v>312</v>
      </c>
      <c r="B24" s="69" t="s">
        <v>238</v>
      </c>
      <c r="C24" s="69" t="s">
        <v>404</v>
      </c>
      <c r="D24" s="69" t="s">
        <v>326</v>
      </c>
      <c r="E24" s="287" t="s">
        <v>415</v>
      </c>
      <c r="F24" s="298" t="s">
        <v>409</v>
      </c>
      <c r="G24" s="102" t="s">
        <v>376</v>
      </c>
      <c r="H24" s="102" t="s">
        <v>377</v>
      </c>
      <c r="I24" s="298" t="s">
        <v>416</v>
      </c>
      <c r="J24" s="73" t="s">
        <v>558</v>
      </c>
      <c r="K24" s="289" t="s">
        <v>559</v>
      </c>
    </row>
    <row r="25" spans="1:11" s="75" customFormat="1" ht="55.5" customHeight="1">
      <c r="A25" s="69" t="s">
        <v>312</v>
      </c>
      <c r="B25" s="69" t="s">
        <v>238</v>
      </c>
      <c r="C25" s="69" t="s">
        <v>404</v>
      </c>
      <c r="D25" s="69" t="s">
        <v>313</v>
      </c>
      <c r="E25" s="298" t="s">
        <v>417</v>
      </c>
      <c r="F25" s="298" t="s">
        <v>409</v>
      </c>
      <c r="G25" s="102" t="s">
        <v>376</v>
      </c>
      <c r="H25" s="102" t="s">
        <v>377</v>
      </c>
      <c r="I25" s="287" t="s">
        <v>418</v>
      </c>
      <c r="J25" s="102" t="s">
        <v>560</v>
      </c>
      <c r="K25" s="76"/>
    </row>
    <row r="26" spans="1:11" s="75" customFormat="1" ht="70.5" customHeight="1">
      <c r="A26" s="69" t="s">
        <v>312</v>
      </c>
      <c r="B26" s="69" t="s">
        <v>238</v>
      </c>
      <c r="C26" s="69" t="s">
        <v>404</v>
      </c>
      <c r="D26" s="69" t="s">
        <v>331</v>
      </c>
      <c r="E26" s="287" t="s">
        <v>419</v>
      </c>
      <c r="F26" s="290" t="s">
        <v>406</v>
      </c>
      <c r="G26" s="102" t="s">
        <v>376</v>
      </c>
      <c r="H26" s="102" t="s">
        <v>377</v>
      </c>
      <c r="I26" s="298" t="s">
        <v>420</v>
      </c>
      <c r="J26" s="73" t="s">
        <v>561</v>
      </c>
      <c r="K26" s="76"/>
    </row>
    <row r="27" spans="1:11" s="75" customFormat="1" ht="56.25" customHeight="1">
      <c r="A27" s="69" t="s">
        <v>312</v>
      </c>
      <c r="B27" s="69" t="s">
        <v>238</v>
      </c>
      <c r="C27" s="69" t="s">
        <v>404</v>
      </c>
      <c r="D27" s="69" t="s">
        <v>334</v>
      </c>
      <c r="E27" s="298" t="s">
        <v>421</v>
      </c>
      <c r="F27" s="298" t="s">
        <v>409</v>
      </c>
      <c r="G27" s="102" t="s">
        <v>376</v>
      </c>
      <c r="H27" s="102" t="s">
        <v>377</v>
      </c>
      <c r="I27" s="287" t="s">
        <v>412</v>
      </c>
      <c r="J27" s="73" t="s">
        <v>554</v>
      </c>
      <c r="K27" s="289" t="s">
        <v>555</v>
      </c>
    </row>
    <row r="28" spans="1:11" s="75" customFormat="1" ht="84" customHeight="1">
      <c r="A28" s="96" t="s">
        <v>312</v>
      </c>
      <c r="B28" s="96" t="s">
        <v>238</v>
      </c>
      <c r="C28" s="96" t="s">
        <v>422</v>
      </c>
      <c r="D28" s="69"/>
      <c r="E28" s="302" t="s">
        <v>423</v>
      </c>
      <c r="F28" s="300" t="s">
        <v>424</v>
      </c>
      <c r="G28" s="95" t="s">
        <v>376</v>
      </c>
      <c r="H28" s="95" t="s">
        <v>377</v>
      </c>
      <c r="I28" s="303" t="s">
        <v>425</v>
      </c>
      <c r="J28" s="73"/>
      <c r="K28" s="76"/>
    </row>
    <row r="29" spans="1:11" s="75" customFormat="1" ht="70.5" customHeight="1">
      <c r="A29" s="69" t="s">
        <v>312</v>
      </c>
      <c r="B29" s="69" t="s">
        <v>238</v>
      </c>
      <c r="C29" s="69" t="s">
        <v>422</v>
      </c>
      <c r="D29" s="69" t="s">
        <v>238</v>
      </c>
      <c r="E29" s="287" t="s">
        <v>426</v>
      </c>
      <c r="F29" s="290" t="s">
        <v>427</v>
      </c>
      <c r="G29" s="102" t="s">
        <v>376</v>
      </c>
      <c r="H29" s="102" t="s">
        <v>377</v>
      </c>
      <c r="I29" s="290" t="s">
        <v>428</v>
      </c>
      <c r="J29" s="287" t="s">
        <v>562</v>
      </c>
      <c r="K29" s="76"/>
    </row>
    <row r="30" spans="1:11" s="75" customFormat="1" ht="63" customHeight="1">
      <c r="A30" s="69" t="s">
        <v>312</v>
      </c>
      <c r="B30" s="69" t="s">
        <v>238</v>
      </c>
      <c r="C30" s="69" t="s">
        <v>422</v>
      </c>
      <c r="D30" s="69" t="s">
        <v>237</v>
      </c>
      <c r="E30" s="298" t="s">
        <v>429</v>
      </c>
      <c r="F30" s="290" t="s">
        <v>424</v>
      </c>
      <c r="G30" s="102" t="s">
        <v>376</v>
      </c>
      <c r="H30" s="102" t="s">
        <v>377</v>
      </c>
      <c r="I30" s="298" t="s">
        <v>430</v>
      </c>
      <c r="J30" s="298" t="s">
        <v>563</v>
      </c>
      <c r="K30" s="76"/>
    </row>
    <row r="31" spans="1:11" s="75" customFormat="1" ht="70.5" customHeight="1">
      <c r="A31" s="69" t="s">
        <v>312</v>
      </c>
      <c r="B31" s="69" t="s">
        <v>238</v>
      </c>
      <c r="C31" s="69" t="s">
        <v>422</v>
      </c>
      <c r="D31" s="69" t="s">
        <v>318</v>
      </c>
      <c r="E31" s="298" t="s">
        <v>431</v>
      </c>
      <c r="F31" s="290" t="s">
        <v>424</v>
      </c>
      <c r="G31" s="102" t="s">
        <v>376</v>
      </c>
      <c r="H31" s="102" t="s">
        <v>377</v>
      </c>
      <c r="I31" s="298" t="s">
        <v>432</v>
      </c>
      <c r="J31" s="298" t="s">
        <v>564</v>
      </c>
      <c r="K31" s="76"/>
    </row>
    <row r="32" spans="1:11" s="75" customFormat="1" ht="84" customHeight="1">
      <c r="A32" s="69" t="s">
        <v>312</v>
      </c>
      <c r="B32" s="69" t="s">
        <v>238</v>
      </c>
      <c r="C32" s="69" t="s">
        <v>422</v>
      </c>
      <c r="D32" s="69" t="s">
        <v>326</v>
      </c>
      <c r="E32" s="291" t="s">
        <v>433</v>
      </c>
      <c r="F32" s="290" t="s">
        <v>424</v>
      </c>
      <c r="G32" s="102" t="s">
        <v>376</v>
      </c>
      <c r="H32" s="102" t="s">
        <v>377</v>
      </c>
      <c r="I32" s="298" t="s">
        <v>432</v>
      </c>
      <c r="J32" s="293" t="s">
        <v>565</v>
      </c>
      <c r="K32" s="76"/>
    </row>
    <row r="33" spans="1:11" s="75" customFormat="1" ht="70.5" customHeight="1">
      <c r="A33" s="69" t="s">
        <v>312</v>
      </c>
      <c r="B33" s="69" t="s">
        <v>238</v>
      </c>
      <c r="C33" s="69" t="s">
        <v>422</v>
      </c>
      <c r="D33" s="69" t="s">
        <v>313</v>
      </c>
      <c r="E33" s="304" t="s">
        <v>434</v>
      </c>
      <c r="F33" s="290" t="s">
        <v>424</v>
      </c>
      <c r="G33" s="102" t="s">
        <v>376</v>
      </c>
      <c r="H33" s="102" t="s">
        <v>377</v>
      </c>
      <c r="I33" s="298" t="s">
        <v>430</v>
      </c>
      <c r="J33" s="298" t="s">
        <v>566</v>
      </c>
      <c r="K33" s="76"/>
    </row>
    <row r="34" spans="1:11" s="75" customFormat="1" ht="70.5" customHeight="1">
      <c r="A34" s="69" t="s">
        <v>312</v>
      </c>
      <c r="B34" s="69" t="s">
        <v>238</v>
      </c>
      <c r="C34" s="69" t="s">
        <v>422</v>
      </c>
      <c r="D34" s="69" t="s">
        <v>331</v>
      </c>
      <c r="E34" s="298" t="s">
        <v>435</v>
      </c>
      <c r="F34" s="290" t="s">
        <v>424</v>
      </c>
      <c r="G34" s="102" t="s">
        <v>376</v>
      </c>
      <c r="H34" s="102" t="s">
        <v>377</v>
      </c>
      <c r="I34" s="287" t="s">
        <v>436</v>
      </c>
      <c r="J34" s="73" t="s">
        <v>567</v>
      </c>
      <c r="K34" s="76"/>
    </row>
    <row r="35" spans="1:11" s="75" customFormat="1" ht="135" customHeight="1">
      <c r="A35" s="96" t="s">
        <v>312</v>
      </c>
      <c r="B35" s="96" t="s">
        <v>238</v>
      </c>
      <c r="C35" s="96" t="s">
        <v>437</v>
      </c>
      <c r="D35" s="69"/>
      <c r="E35" s="297" t="s">
        <v>438</v>
      </c>
      <c r="F35" s="302" t="s">
        <v>439</v>
      </c>
      <c r="G35" s="95" t="s">
        <v>376</v>
      </c>
      <c r="H35" s="95" t="s">
        <v>377</v>
      </c>
      <c r="I35" s="302" t="s">
        <v>440</v>
      </c>
      <c r="J35" s="73"/>
      <c r="K35" s="76"/>
    </row>
    <row r="36" spans="1:11" s="75" customFormat="1" ht="84.75" customHeight="1">
      <c r="A36" s="69" t="s">
        <v>312</v>
      </c>
      <c r="B36" s="69" t="s">
        <v>238</v>
      </c>
      <c r="C36" s="69" t="s">
        <v>437</v>
      </c>
      <c r="D36" s="69" t="s">
        <v>238</v>
      </c>
      <c r="E36" s="301" t="s">
        <v>441</v>
      </c>
      <c r="F36" s="291" t="s">
        <v>442</v>
      </c>
      <c r="G36" s="102" t="s">
        <v>376</v>
      </c>
      <c r="H36" s="102" t="s">
        <v>377</v>
      </c>
      <c r="I36" s="287" t="s">
        <v>443</v>
      </c>
      <c r="J36" s="73" t="s">
        <v>444</v>
      </c>
      <c r="K36" s="76"/>
    </row>
    <row r="37" spans="1:11" s="75" customFormat="1" ht="54.75" customHeight="1">
      <c r="A37" s="69" t="s">
        <v>312</v>
      </c>
      <c r="B37" s="69" t="s">
        <v>251</v>
      </c>
      <c r="C37" s="69" t="s">
        <v>437</v>
      </c>
      <c r="D37" s="69" t="s">
        <v>237</v>
      </c>
      <c r="E37" s="298" t="s">
        <v>445</v>
      </c>
      <c r="F37" s="298" t="s">
        <v>446</v>
      </c>
      <c r="G37" s="102" t="s">
        <v>376</v>
      </c>
      <c r="H37" s="102" t="s">
        <v>377</v>
      </c>
      <c r="I37" s="298" t="s">
        <v>447</v>
      </c>
      <c r="J37" s="73" t="s">
        <v>448</v>
      </c>
      <c r="K37" s="76"/>
    </row>
    <row r="38" spans="1:11" s="75" customFormat="1" ht="54.75" customHeight="1">
      <c r="A38" s="69" t="s">
        <v>312</v>
      </c>
      <c r="B38" s="69" t="s">
        <v>251</v>
      </c>
      <c r="C38" s="69" t="s">
        <v>437</v>
      </c>
      <c r="D38" s="69" t="s">
        <v>318</v>
      </c>
      <c r="E38" s="305" t="s">
        <v>449</v>
      </c>
      <c r="F38" s="306" t="s">
        <v>450</v>
      </c>
      <c r="G38" s="102" t="s">
        <v>376</v>
      </c>
      <c r="H38" s="102" t="s">
        <v>377</v>
      </c>
      <c r="I38" s="298" t="s">
        <v>432</v>
      </c>
      <c r="J38" s="287" t="s">
        <v>568</v>
      </c>
      <c r="K38" s="76"/>
    </row>
    <row r="39" spans="1:11" s="75" customFormat="1" ht="88.5" customHeight="1" thickBot="1">
      <c r="A39" s="69" t="s">
        <v>312</v>
      </c>
      <c r="B39" s="69" t="s">
        <v>238</v>
      </c>
      <c r="C39" s="69" t="s">
        <v>437</v>
      </c>
      <c r="D39" s="69" t="s">
        <v>326</v>
      </c>
      <c r="E39" s="305" t="s">
        <v>451</v>
      </c>
      <c r="F39" s="307" t="s">
        <v>452</v>
      </c>
      <c r="G39" s="102" t="s">
        <v>376</v>
      </c>
      <c r="H39" s="102" t="s">
        <v>377</v>
      </c>
      <c r="I39" s="287" t="s">
        <v>447</v>
      </c>
      <c r="J39" s="73" t="s">
        <v>453</v>
      </c>
      <c r="K39" s="76"/>
    </row>
    <row r="40" spans="1:11" s="75" customFormat="1" ht="54" customHeight="1">
      <c r="A40" s="69" t="s">
        <v>312</v>
      </c>
      <c r="B40" s="69" t="s">
        <v>238</v>
      </c>
      <c r="C40" s="69" t="s">
        <v>437</v>
      </c>
      <c r="D40" s="69" t="s">
        <v>313</v>
      </c>
      <c r="E40" s="298" t="s">
        <v>454</v>
      </c>
      <c r="F40" s="287" t="s">
        <v>409</v>
      </c>
      <c r="G40" s="102" t="s">
        <v>376</v>
      </c>
      <c r="H40" s="102" t="s">
        <v>377</v>
      </c>
      <c r="I40" s="298" t="s">
        <v>447</v>
      </c>
      <c r="J40" s="73" t="s">
        <v>569</v>
      </c>
      <c r="K40" s="76"/>
    </row>
    <row r="41" spans="1:11" s="75" customFormat="1" ht="112.5" customHeight="1">
      <c r="A41" s="69" t="s">
        <v>312</v>
      </c>
      <c r="B41" s="69" t="s">
        <v>238</v>
      </c>
      <c r="C41" s="69" t="s">
        <v>437</v>
      </c>
      <c r="D41" s="69" t="s">
        <v>331</v>
      </c>
      <c r="E41" s="308" t="s">
        <v>455</v>
      </c>
      <c r="F41" s="290" t="s">
        <v>424</v>
      </c>
      <c r="G41" s="102" t="s">
        <v>376</v>
      </c>
      <c r="H41" s="102" t="s">
        <v>377</v>
      </c>
      <c r="I41" s="298" t="s">
        <v>447</v>
      </c>
      <c r="J41" s="73" t="s">
        <v>570</v>
      </c>
      <c r="K41" s="76"/>
    </row>
    <row r="42" spans="1:11" s="75" customFormat="1" ht="84.75" customHeight="1">
      <c r="A42" s="69" t="s">
        <v>312</v>
      </c>
      <c r="B42" s="69" t="s">
        <v>238</v>
      </c>
      <c r="C42" s="69" t="s">
        <v>437</v>
      </c>
      <c r="D42" s="69" t="s">
        <v>334</v>
      </c>
      <c r="E42" s="287" t="s">
        <v>571</v>
      </c>
      <c r="F42" s="290" t="s">
        <v>427</v>
      </c>
      <c r="G42" s="102" t="s">
        <v>376</v>
      </c>
      <c r="H42" s="102" t="s">
        <v>377</v>
      </c>
      <c r="I42" s="298" t="s">
        <v>447</v>
      </c>
      <c r="J42" s="73" t="s">
        <v>479</v>
      </c>
      <c r="K42" s="76"/>
    </row>
    <row r="43" spans="1:11" s="75" customFormat="1" ht="83.25" customHeight="1">
      <c r="A43" s="69" t="s">
        <v>312</v>
      </c>
      <c r="B43" s="69" t="s">
        <v>238</v>
      </c>
      <c r="C43" s="69" t="s">
        <v>437</v>
      </c>
      <c r="D43" s="69" t="s">
        <v>456</v>
      </c>
      <c r="E43" s="298" t="s">
        <v>457</v>
      </c>
      <c r="F43" s="290" t="s">
        <v>427</v>
      </c>
      <c r="G43" s="102" t="s">
        <v>376</v>
      </c>
      <c r="H43" s="102" t="s">
        <v>377</v>
      </c>
      <c r="I43" s="298" t="s">
        <v>447</v>
      </c>
      <c r="J43" s="73" t="s">
        <v>479</v>
      </c>
      <c r="K43" s="76"/>
    </row>
    <row r="44" spans="1:11" s="75" customFormat="1" ht="90.75" customHeight="1">
      <c r="A44" s="96" t="s">
        <v>312</v>
      </c>
      <c r="B44" s="96" t="s">
        <v>238</v>
      </c>
      <c r="C44" s="96" t="s">
        <v>312</v>
      </c>
      <c r="D44" s="69"/>
      <c r="E44" s="302" t="s">
        <v>458</v>
      </c>
      <c r="F44" s="300" t="s">
        <v>459</v>
      </c>
      <c r="G44" s="95" t="s">
        <v>376</v>
      </c>
      <c r="H44" s="95" t="s">
        <v>377</v>
      </c>
      <c r="I44" s="297" t="s">
        <v>460</v>
      </c>
      <c r="J44" s="73"/>
      <c r="K44" s="76"/>
    </row>
    <row r="45" spans="1:11" s="75" customFormat="1" ht="70.5" customHeight="1" thickBot="1">
      <c r="A45" s="69" t="s">
        <v>312</v>
      </c>
      <c r="B45" s="69" t="s">
        <v>238</v>
      </c>
      <c r="C45" s="69" t="s">
        <v>312</v>
      </c>
      <c r="D45" s="69" t="s">
        <v>238</v>
      </c>
      <c r="E45" s="287" t="s">
        <v>461</v>
      </c>
      <c r="F45" s="309" t="s">
        <v>462</v>
      </c>
      <c r="G45" s="102" t="s">
        <v>376</v>
      </c>
      <c r="H45" s="102" t="s">
        <v>377</v>
      </c>
      <c r="I45" s="298" t="s">
        <v>463</v>
      </c>
      <c r="J45" s="293" t="s">
        <v>572</v>
      </c>
      <c r="K45" s="76"/>
    </row>
    <row r="46" spans="1:11" s="75" customFormat="1" ht="53.25" customHeight="1" thickBot="1">
      <c r="A46" s="69" t="s">
        <v>312</v>
      </c>
      <c r="B46" s="69" t="s">
        <v>238</v>
      </c>
      <c r="C46" s="69" t="s">
        <v>312</v>
      </c>
      <c r="D46" s="69" t="s">
        <v>237</v>
      </c>
      <c r="E46" s="298" t="s">
        <v>464</v>
      </c>
      <c r="F46" s="287" t="s">
        <v>465</v>
      </c>
      <c r="G46" s="102" t="s">
        <v>376</v>
      </c>
      <c r="H46" s="102" t="s">
        <v>377</v>
      </c>
      <c r="I46" s="298" t="s">
        <v>466</v>
      </c>
      <c r="J46" s="102" t="s">
        <v>573</v>
      </c>
      <c r="K46" s="76"/>
    </row>
    <row r="47" spans="1:11" s="75" customFormat="1" ht="104.25" customHeight="1" thickBot="1">
      <c r="A47" s="69" t="s">
        <v>312</v>
      </c>
      <c r="B47" s="69" t="s">
        <v>238</v>
      </c>
      <c r="C47" s="69" t="s">
        <v>312</v>
      </c>
      <c r="D47" s="69" t="s">
        <v>318</v>
      </c>
      <c r="E47" s="310" t="s">
        <v>467</v>
      </c>
      <c r="F47" s="290" t="s">
        <v>465</v>
      </c>
      <c r="G47" s="102" t="s">
        <v>376</v>
      </c>
      <c r="H47" s="102" t="s">
        <v>377</v>
      </c>
      <c r="I47" s="287" t="s">
        <v>468</v>
      </c>
      <c r="J47" s="311" t="s">
        <v>574</v>
      </c>
      <c r="K47" s="76"/>
    </row>
    <row r="48" spans="1:11" s="75" customFormat="1" ht="54" customHeight="1" thickBot="1">
      <c r="A48" s="69" t="s">
        <v>312</v>
      </c>
      <c r="B48" s="69" t="s">
        <v>238</v>
      </c>
      <c r="C48" s="69" t="s">
        <v>312</v>
      </c>
      <c r="D48" s="69" t="s">
        <v>326</v>
      </c>
      <c r="E48" s="312" t="s">
        <v>469</v>
      </c>
      <c r="F48" s="298" t="s">
        <v>409</v>
      </c>
      <c r="G48" s="102" t="s">
        <v>376</v>
      </c>
      <c r="H48" s="102" t="s">
        <v>377</v>
      </c>
      <c r="I48" s="298" t="s">
        <v>470</v>
      </c>
      <c r="J48" s="293" t="s">
        <v>575</v>
      </c>
      <c r="K48" s="76"/>
    </row>
    <row r="49" spans="1:11" s="75" customFormat="1" ht="90.75" customHeight="1">
      <c r="A49" s="96" t="s">
        <v>312</v>
      </c>
      <c r="B49" s="96" t="s">
        <v>238</v>
      </c>
      <c r="C49" s="96" t="s">
        <v>471</v>
      </c>
      <c r="D49" s="69"/>
      <c r="E49" s="313" t="s">
        <v>472</v>
      </c>
      <c r="F49" s="297" t="s">
        <v>442</v>
      </c>
      <c r="G49" s="95" t="s">
        <v>376</v>
      </c>
      <c r="H49" s="95" t="s">
        <v>377</v>
      </c>
      <c r="I49" s="297" t="s">
        <v>473</v>
      </c>
      <c r="J49" s="113"/>
      <c r="K49" s="76"/>
    </row>
    <row r="50" spans="1:11" s="75" customFormat="1" ht="131.25" customHeight="1" thickBot="1">
      <c r="A50" s="69" t="s">
        <v>312</v>
      </c>
      <c r="B50" s="69" t="s">
        <v>238</v>
      </c>
      <c r="C50" s="69" t="s">
        <v>471</v>
      </c>
      <c r="D50" s="69" t="s">
        <v>238</v>
      </c>
      <c r="E50" s="314" t="s">
        <v>474</v>
      </c>
      <c r="F50" s="298" t="s">
        <v>442</v>
      </c>
      <c r="G50" s="102" t="s">
        <v>376</v>
      </c>
      <c r="H50" s="102" t="s">
        <v>377</v>
      </c>
      <c r="I50" s="314" t="s">
        <v>475</v>
      </c>
      <c r="J50" s="315" t="s">
        <v>476</v>
      </c>
      <c r="K50" s="76"/>
    </row>
    <row r="51" spans="1:11" s="75" customFormat="1" ht="111" customHeight="1">
      <c r="A51" s="69" t="s">
        <v>312</v>
      </c>
      <c r="B51" s="69" t="s">
        <v>238</v>
      </c>
      <c r="C51" s="69" t="s">
        <v>471</v>
      </c>
      <c r="D51" s="69" t="s">
        <v>237</v>
      </c>
      <c r="E51" s="316" t="s">
        <v>477</v>
      </c>
      <c r="F51" s="298" t="s">
        <v>442</v>
      </c>
      <c r="G51" s="102" t="s">
        <v>376</v>
      </c>
      <c r="H51" s="102" t="s">
        <v>377</v>
      </c>
      <c r="I51" s="287" t="s">
        <v>478</v>
      </c>
      <c r="J51" s="104" t="s">
        <v>479</v>
      </c>
      <c r="K51" s="76"/>
    </row>
    <row r="52" spans="1:11" s="75" customFormat="1" ht="70.5" customHeight="1" thickBot="1">
      <c r="A52" s="69" t="s">
        <v>312</v>
      </c>
      <c r="B52" s="69" t="s">
        <v>238</v>
      </c>
      <c r="C52" s="69" t="s">
        <v>471</v>
      </c>
      <c r="D52" s="69" t="s">
        <v>318</v>
      </c>
      <c r="E52" s="309" t="s">
        <v>480</v>
      </c>
      <c r="F52" s="298" t="s">
        <v>442</v>
      </c>
      <c r="G52" s="102" t="s">
        <v>376</v>
      </c>
      <c r="H52" s="102" t="s">
        <v>377</v>
      </c>
      <c r="I52" s="298" t="s">
        <v>481</v>
      </c>
      <c r="J52" s="289" t="s">
        <v>576</v>
      </c>
      <c r="K52" s="76"/>
    </row>
    <row r="53" spans="1:11" s="75" customFormat="1" ht="83.25" customHeight="1">
      <c r="A53" s="69" t="s">
        <v>312</v>
      </c>
      <c r="B53" s="69" t="s">
        <v>238</v>
      </c>
      <c r="C53" s="69" t="s">
        <v>471</v>
      </c>
      <c r="D53" s="69" t="s">
        <v>326</v>
      </c>
      <c r="E53" s="316" t="s">
        <v>482</v>
      </c>
      <c r="F53" s="298" t="s">
        <v>442</v>
      </c>
      <c r="G53" s="102" t="s">
        <v>376</v>
      </c>
      <c r="H53" s="102" t="s">
        <v>377</v>
      </c>
      <c r="I53" s="298" t="s">
        <v>483</v>
      </c>
      <c r="J53" s="287" t="s">
        <v>577</v>
      </c>
      <c r="K53" s="76"/>
    </row>
    <row r="54" spans="1:11" s="75" customFormat="1" ht="122.25" customHeight="1">
      <c r="A54" s="96" t="s">
        <v>312</v>
      </c>
      <c r="B54" s="96" t="s">
        <v>238</v>
      </c>
      <c r="C54" s="96" t="s">
        <v>484</v>
      </c>
      <c r="D54" s="69"/>
      <c r="E54" s="302" t="s">
        <v>485</v>
      </c>
      <c r="F54" s="317" t="s">
        <v>486</v>
      </c>
      <c r="G54" s="95" t="s">
        <v>376</v>
      </c>
      <c r="H54" s="95" t="s">
        <v>377</v>
      </c>
      <c r="I54" s="297" t="s">
        <v>487</v>
      </c>
      <c r="J54" s="95"/>
      <c r="K54" s="76"/>
    </row>
    <row r="55" spans="1:11" s="75" customFormat="1" ht="86.25" customHeight="1">
      <c r="A55" s="69" t="s">
        <v>312</v>
      </c>
      <c r="B55" s="69" t="s">
        <v>238</v>
      </c>
      <c r="C55" s="69" t="s">
        <v>484</v>
      </c>
      <c r="D55" s="69" t="s">
        <v>238</v>
      </c>
      <c r="E55" s="298" t="s">
        <v>488</v>
      </c>
      <c r="F55" s="318" t="s">
        <v>489</v>
      </c>
      <c r="G55" s="102" t="s">
        <v>376</v>
      </c>
      <c r="H55" s="102" t="s">
        <v>377</v>
      </c>
      <c r="I55" s="298" t="s">
        <v>487</v>
      </c>
      <c r="J55" s="298" t="s">
        <v>578</v>
      </c>
      <c r="K55" s="76"/>
    </row>
    <row r="56" spans="1:11" s="75" customFormat="1" ht="87" customHeight="1">
      <c r="A56" s="69" t="s">
        <v>312</v>
      </c>
      <c r="B56" s="69" t="s">
        <v>238</v>
      </c>
      <c r="C56" s="69" t="s">
        <v>484</v>
      </c>
      <c r="D56" s="69" t="s">
        <v>237</v>
      </c>
      <c r="E56" s="319" t="s">
        <v>490</v>
      </c>
      <c r="F56" s="298" t="s">
        <v>491</v>
      </c>
      <c r="G56" s="102" t="s">
        <v>376</v>
      </c>
      <c r="H56" s="102" t="s">
        <v>377</v>
      </c>
      <c r="I56" s="298" t="s">
        <v>487</v>
      </c>
      <c r="J56" s="320" t="s">
        <v>579</v>
      </c>
      <c r="K56" s="76"/>
    </row>
    <row r="57" spans="1:11" s="75" customFormat="1" ht="89.25" customHeight="1">
      <c r="A57" s="69" t="s">
        <v>312</v>
      </c>
      <c r="B57" s="69" t="s">
        <v>238</v>
      </c>
      <c r="C57" s="69" t="s">
        <v>484</v>
      </c>
      <c r="D57" s="69" t="s">
        <v>318</v>
      </c>
      <c r="E57" s="298" t="s">
        <v>492</v>
      </c>
      <c r="F57" s="298" t="s">
        <v>491</v>
      </c>
      <c r="G57" s="102" t="s">
        <v>376</v>
      </c>
      <c r="H57" s="102" t="s">
        <v>377</v>
      </c>
      <c r="I57" s="298" t="s">
        <v>487</v>
      </c>
      <c r="J57" s="320" t="s">
        <v>580</v>
      </c>
      <c r="K57" s="76"/>
    </row>
    <row r="58" spans="1:11" s="75" customFormat="1" ht="83.25" customHeight="1" thickBot="1">
      <c r="A58" s="69" t="s">
        <v>312</v>
      </c>
      <c r="B58" s="69" t="s">
        <v>238</v>
      </c>
      <c r="C58" s="69" t="s">
        <v>484</v>
      </c>
      <c r="D58" s="69" t="s">
        <v>326</v>
      </c>
      <c r="E58" s="309" t="s">
        <v>493</v>
      </c>
      <c r="F58" s="298" t="s">
        <v>491</v>
      </c>
      <c r="G58" s="102" t="s">
        <v>376</v>
      </c>
      <c r="H58" s="102" t="s">
        <v>377</v>
      </c>
      <c r="I58" s="298" t="s">
        <v>487</v>
      </c>
      <c r="J58" s="73" t="s">
        <v>479</v>
      </c>
      <c r="K58" s="76"/>
    </row>
    <row r="59" spans="1:11" s="75" customFormat="1" ht="115.5" customHeight="1" thickBot="1">
      <c r="A59" s="96" t="s">
        <v>312</v>
      </c>
      <c r="B59" s="96" t="s">
        <v>238</v>
      </c>
      <c r="C59" s="96" t="s">
        <v>494</v>
      </c>
      <c r="D59" s="69"/>
      <c r="E59" s="321" t="s">
        <v>495</v>
      </c>
      <c r="F59" s="322" t="s">
        <v>496</v>
      </c>
      <c r="G59" s="95" t="s">
        <v>376</v>
      </c>
      <c r="H59" s="95" t="s">
        <v>377</v>
      </c>
      <c r="I59" s="297" t="s">
        <v>497</v>
      </c>
      <c r="J59" s="73"/>
      <c r="K59" s="76"/>
    </row>
    <row r="60" spans="1:11" s="75" customFormat="1" ht="75.75" customHeight="1">
      <c r="A60" s="69" t="s">
        <v>312</v>
      </c>
      <c r="B60" s="69" t="s">
        <v>238</v>
      </c>
      <c r="C60" s="69" t="s">
        <v>494</v>
      </c>
      <c r="D60" s="69" t="s">
        <v>238</v>
      </c>
      <c r="E60" s="323" t="s">
        <v>498</v>
      </c>
      <c r="F60" s="308" t="s">
        <v>499</v>
      </c>
      <c r="G60" s="102" t="s">
        <v>376</v>
      </c>
      <c r="H60" s="102" t="s">
        <v>377</v>
      </c>
      <c r="I60" s="298" t="s">
        <v>500</v>
      </c>
      <c r="J60" s="293" t="s">
        <v>581</v>
      </c>
      <c r="K60" s="76"/>
    </row>
    <row r="61" spans="1:11" s="75" customFormat="1" ht="111" customHeight="1">
      <c r="A61" s="69" t="s">
        <v>312</v>
      </c>
      <c r="B61" s="69" t="s">
        <v>238</v>
      </c>
      <c r="C61" s="69" t="s">
        <v>494</v>
      </c>
      <c r="D61" s="69" t="s">
        <v>237</v>
      </c>
      <c r="E61" s="305" t="s">
        <v>501</v>
      </c>
      <c r="F61" s="308" t="s">
        <v>496</v>
      </c>
      <c r="G61" s="102" t="s">
        <v>376</v>
      </c>
      <c r="H61" s="102" t="s">
        <v>377</v>
      </c>
      <c r="I61" s="104" t="s">
        <v>502</v>
      </c>
      <c r="J61" s="290" t="s">
        <v>582</v>
      </c>
      <c r="K61" s="76"/>
    </row>
    <row r="62" spans="1:11" s="75" customFormat="1" ht="52.5" customHeight="1">
      <c r="A62" s="69" t="s">
        <v>312</v>
      </c>
      <c r="B62" s="69" t="s">
        <v>238</v>
      </c>
      <c r="C62" s="69" t="s">
        <v>494</v>
      </c>
      <c r="D62" s="69" t="s">
        <v>318</v>
      </c>
      <c r="E62" s="287" t="s">
        <v>503</v>
      </c>
      <c r="F62" s="308" t="s">
        <v>496</v>
      </c>
      <c r="G62" s="102" t="s">
        <v>376</v>
      </c>
      <c r="H62" s="102" t="s">
        <v>377</v>
      </c>
      <c r="I62" s="298" t="s">
        <v>504</v>
      </c>
      <c r="J62" s="287" t="s">
        <v>583</v>
      </c>
      <c r="K62" s="76"/>
    </row>
    <row r="63" spans="1:11" s="68" customFormat="1" ht="18.75" customHeight="1">
      <c r="A63" s="324" t="s">
        <v>312</v>
      </c>
      <c r="B63" s="324">
        <v>2</v>
      </c>
      <c r="C63" s="324"/>
      <c r="D63" s="324"/>
      <c r="E63" s="325" t="s">
        <v>166</v>
      </c>
      <c r="F63" s="326" t="s">
        <v>75</v>
      </c>
      <c r="G63" s="326" t="s">
        <v>584</v>
      </c>
      <c r="H63" s="326" t="s">
        <v>584</v>
      </c>
      <c r="I63" s="326"/>
      <c r="J63" s="327"/>
      <c r="K63" s="328"/>
    </row>
    <row r="64" spans="1:11" s="101" customFormat="1" ht="68.25" customHeight="1">
      <c r="A64" s="116" t="s">
        <v>312</v>
      </c>
      <c r="B64" s="116" t="s">
        <v>237</v>
      </c>
      <c r="C64" s="116" t="s">
        <v>246</v>
      </c>
      <c r="D64" s="329"/>
      <c r="E64" s="330" t="s">
        <v>585</v>
      </c>
      <c r="F64" s="104" t="s">
        <v>75</v>
      </c>
      <c r="G64" s="104" t="s">
        <v>584</v>
      </c>
      <c r="H64" s="104" t="s">
        <v>586</v>
      </c>
      <c r="I64" s="331" t="s">
        <v>587</v>
      </c>
      <c r="J64" s="331" t="s">
        <v>588</v>
      </c>
      <c r="K64" s="332" t="s">
        <v>589</v>
      </c>
    </row>
    <row r="65" spans="1:11" s="75" customFormat="1" ht="115.5" customHeight="1">
      <c r="A65" s="116" t="s">
        <v>312</v>
      </c>
      <c r="B65" s="116" t="s">
        <v>237</v>
      </c>
      <c r="C65" s="116" t="s">
        <v>243</v>
      </c>
      <c r="D65" s="116"/>
      <c r="E65" s="118" t="s">
        <v>590</v>
      </c>
      <c r="F65" s="104" t="s">
        <v>75</v>
      </c>
      <c r="G65" s="104" t="s">
        <v>584</v>
      </c>
      <c r="H65" s="104" t="s">
        <v>584</v>
      </c>
      <c r="I65" s="125" t="s">
        <v>591</v>
      </c>
      <c r="J65" s="131" t="s">
        <v>592</v>
      </c>
      <c r="K65" s="332" t="s">
        <v>589</v>
      </c>
    </row>
    <row r="66" spans="1:11" s="75" customFormat="1" ht="116.25" customHeight="1">
      <c r="A66" s="116" t="s">
        <v>312</v>
      </c>
      <c r="B66" s="116" t="s">
        <v>237</v>
      </c>
      <c r="C66" s="116" t="s">
        <v>340</v>
      </c>
      <c r="D66" s="116"/>
      <c r="E66" s="118" t="s">
        <v>593</v>
      </c>
      <c r="F66" s="104" t="s">
        <v>75</v>
      </c>
      <c r="G66" s="104" t="s">
        <v>584</v>
      </c>
      <c r="H66" s="104" t="s">
        <v>584</v>
      </c>
      <c r="I66" s="125" t="s">
        <v>594</v>
      </c>
      <c r="J66" s="131" t="s">
        <v>595</v>
      </c>
      <c r="K66" s="332" t="s">
        <v>589</v>
      </c>
    </row>
    <row r="67" spans="1:11" s="68" customFormat="1" ht="126.75" customHeight="1">
      <c r="A67" s="116" t="s">
        <v>312</v>
      </c>
      <c r="B67" s="116" t="s">
        <v>237</v>
      </c>
      <c r="C67" s="116" t="s">
        <v>346</v>
      </c>
      <c r="D67" s="116"/>
      <c r="E67" s="118" t="s">
        <v>169</v>
      </c>
      <c r="F67" s="104" t="s">
        <v>75</v>
      </c>
      <c r="G67" s="104" t="s">
        <v>584</v>
      </c>
      <c r="H67" s="104" t="s">
        <v>584</v>
      </c>
      <c r="I67" s="125" t="s">
        <v>596</v>
      </c>
      <c r="J67" s="131" t="s">
        <v>597</v>
      </c>
      <c r="K67" s="332" t="s">
        <v>589</v>
      </c>
    </row>
    <row r="68" spans="1:11" s="68" customFormat="1" ht="60">
      <c r="A68" s="116" t="s">
        <v>312</v>
      </c>
      <c r="B68" s="116" t="s">
        <v>237</v>
      </c>
      <c r="C68" s="116" t="s">
        <v>27</v>
      </c>
      <c r="D68" s="116"/>
      <c r="E68" s="118" t="s">
        <v>598</v>
      </c>
      <c r="F68" s="104" t="s">
        <v>75</v>
      </c>
      <c r="G68" s="104" t="s">
        <v>584</v>
      </c>
      <c r="H68" s="104" t="s">
        <v>584</v>
      </c>
      <c r="I68" s="125" t="s">
        <v>599</v>
      </c>
      <c r="J68" s="125" t="s">
        <v>599</v>
      </c>
      <c r="K68" s="332" t="s">
        <v>589</v>
      </c>
    </row>
    <row r="69" spans="1:11" s="101" customFormat="1" ht="96">
      <c r="A69" s="333" t="s">
        <v>312</v>
      </c>
      <c r="B69" s="333">
        <v>3</v>
      </c>
      <c r="C69" s="333" t="s">
        <v>251</v>
      </c>
      <c r="D69" s="333"/>
      <c r="E69" s="334" t="s">
        <v>600</v>
      </c>
      <c r="F69" s="334" t="s">
        <v>601</v>
      </c>
      <c r="G69" s="334" t="s">
        <v>602</v>
      </c>
      <c r="H69" s="334"/>
      <c r="I69" s="334"/>
      <c r="J69" s="334"/>
      <c r="K69" s="334"/>
    </row>
    <row r="70" spans="1:11" s="75" customFormat="1" ht="127.5" customHeight="1">
      <c r="A70" s="335" t="s">
        <v>312</v>
      </c>
      <c r="B70" s="335">
        <v>3</v>
      </c>
      <c r="C70" s="335" t="s">
        <v>251</v>
      </c>
      <c r="D70" s="335">
        <v>1</v>
      </c>
      <c r="E70" s="336" t="s">
        <v>603</v>
      </c>
      <c r="F70" s="336" t="s">
        <v>601</v>
      </c>
      <c r="G70" s="336" t="s">
        <v>602</v>
      </c>
      <c r="H70" s="336" t="s">
        <v>604</v>
      </c>
      <c r="I70" s="336" t="s">
        <v>605</v>
      </c>
      <c r="J70" s="336" t="s">
        <v>606</v>
      </c>
      <c r="K70" s="337"/>
    </row>
    <row r="71" spans="1:11" s="75" customFormat="1" ht="73.5" customHeight="1">
      <c r="A71" s="335" t="s">
        <v>312</v>
      </c>
      <c r="B71" s="335">
        <v>3</v>
      </c>
      <c r="C71" s="335" t="s">
        <v>251</v>
      </c>
      <c r="D71" s="335">
        <v>2</v>
      </c>
      <c r="E71" s="336" t="s">
        <v>184</v>
      </c>
      <c r="F71" s="336" t="s">
        <v>601</v>
      </c>
      <c r="G71" s="336" t="s">
        <v>602</v>
      </c>
      <c r="H71" s="336" t="s">
        <v>604</v>
      </c>
      <c r="I71" s="336" t="s">
        <v>607</v>
      </c>
      <c r="J71" s="336" t="s">
        <v>608</v>
      </c>
      <c r="K71" s="337"/>
    </row>
    <row r="72" spans="1:11" s="68" customFormat="1" ht="80.25" customHeight="1">
      <c r="A72" s="335" t="s">
        <v>312</v>
      </c>
      <c r="B72" s="335">
        <v>3</v>
      </c>
      <c r="C72" s="335" t="s">
        <v>251</v>
      </c>
      <c r="D72" s="335">
        <v>3</v>
      </c>
      <c r="E72" s="336" t="s">
        <v>609</v>
      </c>
      <c r="F72" s="336" t="s">
        <v>601</v>
      </c>
      <c r="G72" s="336" t="s">
        <v>602</v>
      </c>
      <c r="H72" s="336" t="s">
        <v>604</v>
      </c>
      <c r="I72" s="336" t="s">
        <v>610</v>
      </c>
      <c r="J72" s="336" t="s">
        <v>611</v>
      </c>
      <c r="K72" s="336"/>
    </row>
    <row r="73" spans="1:11" s="75" customFormat="1" ht="84.75" customHeight="1">
      <c r="A73" s="335" t="s">
        <v>312</v>
      </c>
      <c r="B73" s="335">
        <v>3</v>
      </c>
      <c r="C73" s="335" t="s">
        <v>251</v>
      </c>
      <c r="D73" s="335">
        <v>4</v>
      </c>
      <c r="E73" s="336" t="s">
        <v>612</v>
      </c>
      <c r="F73" s="336" t="s">
        <v>601</v>
      </c>
      <c r="G73" s="336" t="s">
        <v>613</v>
      </c>
      <c r="H73" s="336"/>
      <c r="I73" s="336" t="s">
        <v>614</v>
      </c>
      <c r="J73" s="336" t="s">
        <v>615</v>
      </c>
      <c r="K73" s="336"/>
    </row>
    <row r="74" spans="1:11" ht="144">
      <c r="A74" s="335" t="s">
        <v>312</v>
      </c>
      <c r="B74" s="335">
        <v>3</v>
      </c>
      <c r="C74" s="335" t="s">
        <v>251</v>
      </c>
      <c r="D74" s="335">
        <v>5</v>
      </c>
      <c r="E74" s="336" t="s">
        <v>616</v>
      </c>
      <c r="F74" s="336" t="s">
        <v>601</v>
      </c>
      <c r="G74" s="336" t="s">
        <v>613</v>
      </c>
      <c r="H74" s="336" t="s">
        <v>604</v>
      </c>
      <c r="I74" s="336" t="s">
        <v>617</v>
      </c>
      <c r="J74" s="336" t="s">
        <v>618</v>
      </c>
      <c r="K74" s="181"/>
    </row>
    <row r="75" spans="1:11" ht="96">
      <c r="A75" s="335" t="s">
        <v>312</v>
      </c>
      <c r="B75" s="335">
        <v>3</v>
      </c>
      <c r="C75" s="335" t="s">
        <v>251</v>
      </c>
      <c r="D75" s="335">
        <v>6</v>
      </c>
      <c r="E75" s="336" t="s">
        <v>619</v>
      </c>
      <c r="F75" s="336" t="s">
        <v>601</v>
      </c>
      <c r="G75" s="336" t="s">
        <v>613</v>
      </c>
      <c r="H75" s="336"/>
      <c r="I75" s="336" t="s">
        <v>620</v>
      </c>
      <c r="J75" s="336" t="s">
        <v>621</v>
      </c>
      <c r="K75" s="181" t="s">
        <v>622</v>
      </c>
    </row>
    <row r="76" spans="1:11" ht="67.5" customHeight="1">
      <c r="A76" s="335" t="s">
        <v>312</v>
      </c>
      <c r="B76" s="335">
        <v>3</v>
      </c>
      <c r="C76" s="335" t="s">
        <v>251</v>
      </c>
      <c r="D76" s="335">
        <v>7</v>
      </c>
      <c r="E76" s="336" t="s">
        <v>623</v>
      </c>
      <c r="F76" s="336" t="s">
        <v>601</v>
      </c>
      <c r="G76" s="336" t="s">
        <v>613</v>
      </c>
      <c r="H76" s="336" t="s">
        <v>604</v>
      </c>
      <c r="I76" s="336" t="s">
        <v>624</v>
      </c>
      <c r="J76" s="336" t="s">
        <v>625</v>
      </c>
      <c r="K76" s="337"/>
    </row>
    <row r="77" spans="1:11" ht="158.25" customHeight="1">
      <c r="A77" s="335" t="s">
        <v>312</v>
      </c>
      <c r="B77" s="335">
        <v>3</v>
      </c>
      <c r="C77" s="335" t="s">
        <v>251</v>
      </c>
      <c r="D77" s="335">
        <v>8</v>
      </c>
      <c r="E77" s="336" t="s">
        <v>626</v>
      </c>
      <c r="F77" s="336" t="s">
        <v>601</v>
      </c>
      <c r="G77" s="336" t="s">
        <v>613</v>
      </c>
      <c r="H77" s="336"/>
      <c r="I77" s="336" t="s">
        <v>624</v>
      </c>
      <c r="J77" s="336" t="s">
        <v>627</v>
      </c>
      <c r="K77" s="337"/>
    </row>
    <row r="78" spans="1:11" ht="191.25" customHeight="1">
      <c r="A78" s="335" t="s">
        <v>312</v>
      </c>
      <c r="B78" s="335">
        <v>3</v>
      </c>
      <c r="C78" s="335" t="s">
        <v>251</v>
      </c>
      <c r="D78" s="335">
        <v>9</v>
      </c>
      <c r="E78" s="336" t="s">
        <v>628</v>
      </c>
      <c r="F78" s="336" t="s">
        <v>601</v>
      </c>
      <c r="G78" s="336" t="s">
        <v>613</v>
      </c>
      <c r="H78" s="336"/>
      <c r="I78" s="336" t="s">
        <v>624</v>
      </c>
      <c r="J78" s="336" t="s">
        <v>629</v>
      </c>
      <c r="K78" s="337"/>
    </row>
    <row r="79" spans="1:11" ht="96">
      <c r="A79" s="335" t="s">
        <v>312</v>
      </c>
      <c r="B79" s="335">
        <v>3</v>
      </c>
      <c r="C79" s="335" t="s">
        <v>251</v>
      </c>
      <c r="D79" s="335">
        <v>10</v>
      </c>
      <c r="E79" s="336" t="s">
        <v>630</v>
      </c>
      <c r="F79" s="336" t="s">
        <v>601</v>
      </c>
      <c r="G79" s="336" t="s">
        <v>613</v>
      </c>
      <c r="H79" s="336"/>
      <c r="I79" s="336" t="s">
        <v>624</v>
      </c>
      <c r="J79" s="336" t="s">
        <v>631</v>
      </c>
      <c r="K79" s="337"/>
    </row>
    <row r="80" spans="1:11" ht="96">
      <c r="A80" s="335" t="s">
        <v>312</v>
      </c>
      <c r="B80" s="335">
        <v>3</v>
      </c>
      <c r="C80" s="335" t="s">
        <v>251</v>
      </c>
      <c r="D80" s="335">
        <v>11</v>
      </c>
      <c r="E80" s="336" t="s">
        <v>632</v>
      </c>
      <c r="F80" s="336" t="s">
        <v>601</v>
      </c>
      <c r="G80" s="336" t="s">
        <v>613</v>
      </c>
      <c r="H80" s="336"/>
      <c r="I80" s="336" t="s">
        <v>624</v>
      </c>
      <c r="J80" s="336" t="s">
        <v>633</v>
      </c>
      <c r="K80" s="337"/>
    </row>
    <row r="81" spans="1:11" ht="72.75" customHeight="1">
      <c r="A81" s="335" t="s">
        <v>312</v>
      </c>
      <c r="B81" s="335">
        <v>3</v>
      </c>
      <c r="C81" s="335" t="s">
        <v>251</v>
      </c>
      <c r="D81" s="335">
        <v>12</v>
      </c>
      <c r="E81" s="336" t="s">
        <v>634</v>
      </c>
      <c r="F81" s="336" t="s">
        <v>601</v>
      </c>
      <c r="G81" s="336" t="s">
        <v>613</v>
      </c>
      <c r="H81" s="336"/>
      <c r="I81" s="336" t="s">
        <v>624</v>
      </c>
      <c r="J81" s="336" t="s">
        <v>635</v>
      </c>
      <c r="K81" s="337"/>
    </row>
    <row r="82" spans="1:11" ht="71.25" customHeight="1">
      <c r="A82" s="335" t="s">
        <v>312</v>
      </c>
      <c r="B82" s="335">
        <v>3</v>
      </c>
      <c r="C82" s="335" t="s">
        <v>251</v>
      </c>
      <c r="D82" s="335">
        <v>13</v>
      </c>
      <c r="E82" s="336" t="s">
        <v>636</v>
      </c>
      <c r="F82" s="336" t="s">
        <v>601</v>
      </c>
      <c r="G82" s="336" t="s">
        <v>613</v>
      </c>
      <c r="H82" s="336"/>
      <c r="I82" s="336" t="s">
        <v>624</v>
      </c>
      <c r="J82" s="336" t="s">
        <v>635</v>
      </c>
      <c r="K82" s="337"/>
    </row>
    <row r="83" spans="1:11" ht="96">
      <c r="A83" s="335" t="s">
        <v>312</v>
      </c>
      <c r="B83" s="335">
        <v>3</v>
      </c>
      <c r="C83" s="335" t="s">
        <v>251</v>
      </c>
      <c r="D83" s="335">
        <v>14</v>
      </c>
      <c r="E83" s="336" t="s">
        <v>637</v>
      </c>
      <c r="F83" s="336" t="s">
        <v>601</v>
      </c>
      <c r="G83" s="336" t="s">
        <v>613</v>
      </c>
      <c r="H83" s="336"/>
      <c r="I83" s="336" t="s">
        <v>624</v>
      </c>
      <c r="J83" s="336" t="s">
        <v>638</v>
      </c>
      <c r="K83" s="337"/>
    </row>
    <row r="84" spans="1:11" ht="96">
      <c r="A84" s="335" t="s">
        <v>312</v>
      </c>
      <c r="B84" s="335">
        <v>3</v>
      </c>
      <c r="C84" s="335" t="s">
        <v>251</v>
      </c>
      <c r="D84" s="335">
        <v>15</v>
      </c>
      <c r="E84" s="336" t="s">
        <v>639</v>
      </c>
      <c r="F84" s="336" t="s">
        <v>601</v>
      </c>
      <c r="G84" s="336" t="s">
        <v>613</v>
      </c>
      <c r="H84" s="336"/>
      <c r="I84" s="336" t="s">
        <v>624</v>
      </c>
      <c r="J84" s="336" t="s">
        <v>640</v>
      </c>
      <c r="K84" s="337"/>
    </row>
    <row r="85" spans="1:11" ht="96">
      <c r="A85" s="335" t="s">
        <v>312</v>
      </c>
      <c r="B85" s="335">
        <v>3</v>
      </c>
      <c r="C85" s="335" t="s">
        <v>251</v>
      </c>
      <c r="D85" s="335">
        <v>16</v>
      </c>
      <c r="E85" s="336" t="s">
        <v>641</v>
      </c>
      <c r="F85" s="336" t="s">
        <v>601</v>
      </c>
      <c r="G85" s="336" t="s">
        <v>613</v>
      </c>
      <c r="H85" s="336"/>
      <c r="I85" s="336" t="s">
        <v>624</v>
      </c>
      <c r="J85" s="336" t="s">
        <v>635</v>
      </c>
      <c r="K85" s="337"/>
    </row>
    <row r="86" spans="1:11" ht="96">
      <c r="A86" s="335" t="s">
        <v>312</v>
      </c>
      <c r="B86" s="335">
        <v>3</v>
      </c>
      <c r="C86" s="335" t="s">
        <v>251</v>
      </c>
      <c r="D86" s="335">
        <v>17</v>
      </c>
      <c r="E86" s="336" t="s">
        <v>642</v>
      </c>
      <c r="F86" s="336" t="s">
        <v>601</v>
      </c>
      <c r="G86" s="336" t="s">
        <v>613</v>
      </c>
      <c r="H86" s="336" t="s">
        <v>604</v>
      </c>
      <c r="I86" s="336" t="s">
        <v>643</v>
      </c>
      <c r="J86" s="336" t="s">
        <v>644</v>
      </c>
      <c r="K86" s="336"/>
    </row>
    <row r="87" spans="1:11" ht="80.25" customHeight="1">
      <c r="A87" s="335" t="s">
        <v>312</v>
      </c>
      <c r="B87" s="335">
        <v>3</v>
      </c>
      <c r="C87" s="335" t="s">
        <v>251</v>
      </c>
      <c r="D87" s="335">
        <v>18</v>
      </c>
      <c r="E87" s="336" t="s">
        <v>645</v>
      </c>
      <c r="F87" s="336" t="s">
        <v>601</v>
      </c>
      <c r="G87" s="336" t="s">
        <v>613</v>
      </c>
      <c r="H87" s="336" t="s">
        <v>604</v>
      </c>
      <c r="I87" s="336" t="s">
        <v>646</v>
      </c>
      <c r="J87" s="336" t="s">
        <v>647</v>
      </c>
      <c r="K87" s="336"/>
    </row>
    <row r="88" spans="1:11" ht="123.75" customHeight="1">
      <c r="A88" s="335" t="s">
        <v>312</v>
      </c>
      <c r="B88" s="335">
        <v>3</v>
      </c>
      <c r="C88" s="335" t="s">
        <v>251</v>
      </c>
      <c r="D88" s="335">
        <v>19</v>
      </c>
      <c r="E88" s="336" t="s">
        <v>648</v>
      </c>
      <c r="F88" s="336" t="s">
        <v>601</v>
      </c>
      <c r="G88" s="336" t="s">
        <v>613</v>
      </c>
      <c r="H88" s="336"/>
      <c r="I88" s="336" t="s">
        <v>649</v>
      </c>
      <c r="J88" s="336" t="s">
        <v>650</v>
      </c>
      <c r="K88" s="181"/>
    </row>
    <row r="89" spans="1:11" s="68" customFormat="1" ht="74.25" customHeight="1">
      <c r="A89" s="335" t="s">
        <v>312</v>
      </c>
      <c r="B89" s="335">
        <v>3</v>
      </c>
      <c r="C89" s="335" t="s">
        <v>251</v>
      </c>
      <c r="D89" s="338" t="s">
        <v>651</v>
      </c>
      <c r="E89" s="339" t="s">
        <v>652</v>
      </c>
      <c r="F89" s="340" t="s">
        <v>145</v>
      </c>
      <c r="G89" s="336" t="s">
        <v>613</v>
      </c>
      <c r="H89" s="336" t="s">
        <v>604</v>
      </c>
      <c r="I89" s="336" t="s">
        <v>653</v>
      </c>
      <c r="J89" s="336" t="s">
        <v>654</v>
      </c>
      <c r="K89" s="181" t="s">
        <v>655</v>
      </c>
    </row>
    <row r="90" spans="1:11" s="75" customFormat="1" ht="66" customHeight="1">
      <c r="A90" s="341" t="s">
        <v>312</v>
      </c>
      <c r="B90" s="333">
        <v>3</v>
      </c>
      <c r="C90" s="341" t="s">
        <v>251</v>
      </c>
      <c r="D90" s="333"/>
      <c r="E90" s="334" t="s">
        <v>656</v>
      </c>
      <c r="F90" s="334" t="s">
        <v>601</v>
      </c>
      <c r="G90" s="334" t="s">
        <v>613</v>
      </c>
      <c r="H90" s="334"/>
      <c r="I90" s="334"/>
      <c r="J90" s="334"/>
      <c r="K90" s="342"/>
    </row>
    <row r="91" spans="1:11" s="75" customFormat="1" ht="162" customHeight="1">
      <c r="A91" s="335" t="s">
        <v>312</v>
      </c>
      <c r="B91" s="335">
        <v>3</v>
      </c>
      <c r="C91" s="335" t="s">
        <v>251</v>
      </c>
      <c r="D91" s="335">
        <v>1</v>
      </c>
      <c r="E91" s="336" t="s">
        <v>191</v>
      </c>
      <c r="F91" s="336" t="s">
        <v>601</v>
      </c>
      <c r="G91" s="336" t="s">
        <v>613</v>
      </c>
      <c r="H91" s="336"/>
      <c r="I91" s="336" t="s">
        <v>657</v>
      </c>
      <c r="J91" s="336" t="s">
        <v>658</v>
      </c>
      <c r="K91" s="337" t="s">
        <v>659</v>
      </c>
    </row>
    <row r="92" spans="1:11" s="75" customFormat="1" ht="120.75" customHeight="1">
      <c r="A92" s="335" t="s">
        <v>312</v>
      </c>
      <c r="B92" s="335">
        <v>3</v>
      </c>
      <c r="C92" s="335" t="s">
        <v>251</v>
      </c>
      <c r="D92" s="335">
        <v>2</v>
      </c>
      <c r="E92" s="336" t="s">
        <v>660</v>
      </c>
      <c r="F92" s="336" t="s">
        <v>601</v>
      </c>
      <c r="G92" s="336" t="s">
        <v>613</v>
      </c>
      <c r="H92" s="336"/>
      <c r="I92" s="336" t="s">
        <v>661</v>
      </c>
      <c r="J92" s="336" t="s">
        <v>662</v>
      </c>
      <c r="K92" s="336"/>
    </row>
    <row r="93" spans="1:11" s="75" customFormat="1" ht="217.5" customHeight="1">
      <c r="A93" s="335" t="s">
        <v>312</v>
      </c>
      <c r="B93" s="335">
        <v>3</v>
      </c>
      <c r="C93" s="335" t="s">
        <v>251</v>
      </c>
      <c r="D93" s="335">
        <v>3</v>
      </c>
      <c r="E93" s="336" t="s">
        <v>663</v>
      </c>
      <c r="F93" s="336" t="s">
        <v>601</v>
      </c>
      <c r="G93" s="336" t="s">
        <v>613</v>
      </c>
      <c r="H93" s="336"/>
      <c r="I93" s="336" t="s">
        <v>664</v>
      </c>
      <c r="J93" s="336" t="s">
        <v>665</v>
      </c>
      <c r="K93" s="337"/>
    </row>
    <row r="94" spans="1:11" s="75" customFormat="1" ht="104.25" customHeight="1">
      <c r="A94" s="335" t="s">
        <v>312</v>
      </c>
      <c r="B94" s="335">
        <v>3</v>
      </c>
      <c r="C94" s="335" t="s">
        <v>251</v>
      </c>
      <c r="D94" s="335">
        <v>4</v>
      </c>
      <c r="E94" s="336" t="s">
        <v>666</v>
      </c>
      <c r="F94" s="336" t="s">
        <v>601</v>
      </c>
      <c r="G94" s="336" t="s">
        <v>613</v>
      </c>
      <c r="H94" s="336"/>
      <c r="I94" s="336" t="s">
        <v>667</v>
      </c>
      <c r="J94" s="343" t="s">
        <v>668</v>
      </c>
      <c r="K94" s="181"/>
    </row>
    <row r="95" spans="1:11" s="75" customFormat="1" ht="104.25" customHeight="1">
      <c r="A95" s="335" t="s">
        <v>312</v>
      </c>
      <c r="B95" s="335">
        <v>3</v>
      </c>
      <c r="C95" s="335" t="s">
        <v>251</v>
      </c>
      <c r="D95" s="335">
        <v>5</v>
      </c>
      <c r="E95" s="336" t="s">
        <v>669</v>
      </c>
      <c r="F95" s="336" t="s">
        <v>601</v>
      </c>
      <c r="G95" s="336" t="s">
        <v>613</v>
      </c>
      <c r="H95" s="336"/>
      <c r="I95" s="336" t="s">
        <v>670</v>
      </c>
      <c r="J95" s="336" t="s">
        <v>671</v>
      </c>
      <c r="K95" s="336" t="s">
        <v>672</v>
      </c>
    </row>
    <row r="96" spans="1:11" s="75" customFormat="1" ht="144.75" customHeight="1">
      <c r="A96" s="335" t="s">
        <v>312</v>
      </c>
      <c r="B96" s="344">
        <v>3</v>
      </c>
      <c r="C96" s="335" t="s">
        <v>251</v>
      </c>
      <c r="D96" s="335">
        <v>6</v>
      </c>
      <c r="E96" s="336" t="s">
        <v>673</v>
      </c>
      <c r="F96" s="336" t="s">
        <v>601</v>
      </c>
      <c r="G96" s="336" t="s">
        <v>613</v>
      </c>
      <c r="H96" s="336"/>
      <c r="I96" s="336" t="s">
        <v>674</v>
      </c>
      <c r="J96" s="343" t="s">
        <v>675</v>
      </c>
      <c r="K96" s="336"/>
    </row>
    <row r="97" spans="1:11" s="93" customFormat="1" ht="54" customHeight="1">
      <c r="A97" s="335" t="s">
        <v>312</v>
      </c>
      <c r="B97" s="344">
        <v>3</v>
      </c>
      <c r="C97" s="335" t="s">
        <v>251</v>
      </c>
      <c r="D97" s="335">
        <v>7</v>
      </c>
      <c r="E97" s="336" t="s">
        <v>194</v>
      </c>
      <c r="F97" s="336" t="s">
        <v>601</v>
      </c>
      <c r="G97" s="336" t="s">
        <v>613</v>
      </c>
      <c r="H97" s="336"/>
      <c r="I97" s="336" t="s">
        <v>676</v>
      </c>
      <c r="J97" s="336" t="s">
        <v>677</v>
      </c>
      <c r="K97" s="337"/>
    </row>
    <row r="98" spans="1:11" s="92" customFormat="1" ht="195.75" customHeight="1">
      <c r="A98" s="335" t="s">
        <v>312</v>
      </c>
      <c r="B98" s="344">
        <v>3</v>
      </c>
      <c r="C98" s="335" t="s">
        <v>251</v>
      </c>
      <c r="D98" s="335">
        <v>8</v>
      </c>
      <c r="E98" s="336" t="s">
        <v>678</v>
      </c>
      <c r="F98" s="336" t="s">
        <v>601</v>
      </c>
      <c r="G98" s="336" t="s">
        <v>613</v>
      </c>
      <c r="H98" s="336"/>
      <c r="I98" s="336" t="s">
        <v>679</v>
      </c>
      <c r="J98" s="336" t="s">
        <v>680</v>
      </c>
      <c r="K98" s="337"/>
    </row>
    <row r="99" spans="1:11" s="91" customFormat="1" ht="75" customHeight="1">
      <c r="A99" s="335" t="s">
        <v>312</v>
      </c>
      <c r="B99" s="344">
        <v>3</v>
      </c>
      <c r="C99" s="335" t="s">
        <v>251</v>
      </c>
      <c r="D99" s="344">
        <v>9</v>
      </c>
      <c r="E99" s="336" t="s">
        <v>681</v>
      </c>
      <c r="F99" s="336" t="s">
        <v>601</v>
      </c>
      <c r="G99" s="336" t="s">
        <v>613</v>
      </c>
      <c r="H99" s="336"/>
      <c r="I99" s="336" t="s">
        <v>682</v>
      </c>
      <c r="J99" s="336" t="s">
        <v>683</v>
      </c>
      <c r="K99" s="337"/>
    </row>
    <row r="100" spans="1:11" s="93" customFormat="1" ht="81" customHeight="1">
      <c r="A100" s="335" t="s">
        <v>312</v>
      </c>
      <c r="B100" s="344">
        <v>3</v>
      </c>
      <c r="C100" s="335" t="s">
        <v>251</v>
      </c>
      <c r="D100" s="344">
        <v>10</v>
      </c>
      <c r="E100" s="336" t="s">
        <v>684</v>
      </c>
      <c r="F100" s="336" t="s">
        <v>601</v>
      </c>
      <c r="G100" s="336" t="s">
        <v>613</v>
      </c>
      <c r="H100" s="336"/>
      <c r="I100" s="336" t="s">
        <v>685</v>
      </c>
      <c r="J100" s="336" t="s">
        <v>686</v>
      </c>
      <c r="K100" s="336"/>
    </row>
    <row r="101" spans="1:11" s="75" customFormat="1" ht="93" customHeight="1">
      <c r="A101" s="335" t="s">
        <v>312</v>
      </c>
      <c r="B101" s="344">
        <v>3</v>
      </c>
      <c r="C101" s="335" t="s">
        <v>251</v>
      </c>
      <c r="D101" s="344">
        <v>11</v>
      </c>
      <c r="E101" s="336" t="s">
        <v>687</v>
      </c>
      <c r="F101" s="336" t="s">
        <v>601</v>
      </c>
      <c r="G101" s="336" t="s">
        <v>613</v>
      </c>
      <c r="H101" s="336"/>
      <c r="I101" s="336" t="s">
        <v>688</v>
      </c>
      <c r="J101" s="336"/>
      <c r="K101" s="337"/>
    </row>
    <row r="102" spans="1:11" s="75" customFormat="1" ht="81" customHeight="1">
      <c r="A102" s="335" t="s">
        <v>312</v>
      </c>
      <c r="B102" s="344">
        <v>3</v>
      </c>
      <c r="C102" s="335" t="s">
        <v>251</v>
      </c>
      <c r="D102" s="345" t="s">
        <v>494</v>
      </c>
      <c r="E102" s="340" t="s">
        <v>689</v>
      </c>
      <c r="F102" s="340" t="s">
        <v>145</v>
      </c>
      <c r="G102" s="336" t="s">
        <v>613</v>
      </c>
      <c r="H102" s="336"/>
      <c r="I102" s="336" t="s">
        <v>690</v>
      </c>
      <c r="J102" s="336" t="s">
        <v>691</v>
      </c>
      <c r="K102" s="336" t="s">
        <v>692</v>
      </c>
    </row>
    <row r="103" spans="1:11" s="93" customFormat="1" ht="116.25" customHeight="1">
      <c r="A103" s="335" t="s">
        <v>312</v>
      </c>
      <c r="B103" s="346">
        <v>3</v>
      </c>
      <c r="C103" s="335" t="s">
        <v>251</v>
      </c>
      <c r="D103" s="346"/>
      <c r="E103" s="109" t="s">
        <v>198</v>
      </c>
      <c r="F103" s="109" t="s">
        <v>601</v>
      </c>
      <c r="G103" s="109" t="s">
        <v>613</v>
      </c>
      <c r="H103" s="109"/>
      <c r="I103" s="109"/>
      <c r="J103" s="109"/>
      <c r="K103" s="109"/>
    </row>
    <row r="104" spans="1:11" s="75" customFormat="1" ht="96.75" customHeight="1">
      <c r="A104" s="335" t="s">
        <v>312</v>
      </c>
      <c r="B104" s="344">
        <v>3</v>
      </c>
      <c r="C104" s="335" t="s">
        <v>251</v>
      </c>
      <c r="D104" s="344">
        <v>1</v>
      </c>
      <c r="E104" s="336" t="s">
        <v>198</v>
      </c>
      <c r="F104" s="336" t="s">
        <v>601</v>
      </c>
      <c r="G104" s="336" t="s">
        <v>613</v>
      </c>
      <c r="H104" s="336"/>
      <c r="I104" s="336" t="s">
        <v>693</v>
      </c>
      <c r="J104" s="336" t="s">
        <v>694</v>
      </c>
      <c r="K104" s="336" t="s">
        <v>695</v>
      </c>
    </row>
    <row r="105" spans="1:11" ht="195.75" customHeight="1">
      <c r="A105" s="69" t="s">
        <v>312</v>
      </c>
      <c r="B105" s="69" t="s">
        <v>238</v>
      </c>
      <c r="C105" s="69" t="s">
        <v>494</v>
      </c>
      <c r="D105" s="69" t="s">
        <v>318</v>
      </c>
      <c r="E105" s="298" t="s">
        <v>503</v>
      </c>
      <c r="F105" s="298" t="s">
        <v>427</v>
      </c>
      <c r="G105" s="102" t="s">
        <v>376</v>
      </c>
      <c r="H105" s="102" t="s">
        <v>377</v>
      </c>
      <c r="I105" s="298" t="s">
        <v>504</v>
      </c>
      <c r="J105" s="73"/>
      <c r="K105" s="76"/>
    </row>
    <row r="106" spans="1:11" ht="12.75">
      <c r="A106" s="63">
        <v>9</v>
      </c>
      <c r="B106" s="63">
        <v>4</v>
      </c>
      <c r="C106" s="63"/>
      <c r="D106" s="63"/>
      <c r="E106" s="63" t="s">
        <v>505</v>
      </c>
      <c r="F106" s="65"/>
      <c r="G106" s="65"/>
      <c r="H106" s="65"/>
      <c r="I106" s="65"/>
      <c r="J106" s="66"/>
      <c r="K106" s="67"/>
    </row>
    <row r="107" spans="1:11" ht="72">
      <c r="A107" s="110" t="s">
        <v>312</v>
      </c>
      <c r="B107" s="110" t="s">
        <v>326</v>
      </c>
      <c r="C107" s="110" t="s">
        <v>246</v>
      </c>
      <c r="D107" s="111"/>
      <c r="E107" s="112" t="s">
        <v>506</v>
      </c>
      <c r="F107" s="113" t="s">
        <v>507</v>
      </c>
      <c r="G107" s="95" t="s">
        <v>376</v>
      </c>
      <c r="H107" s="95" t="s">
        <v>377</v>
      </c>
      <c r="I107" s="112" t="s">
        <v>508</v>
      </c>
      <c r="J107" s="114"/>
      <c r="K107" s="115"/>
    </row>
    <row r="108" spans="1:11" ht="108">
      <c r="A108" s="116" t="s">
        <v>312</v>
      </c>
      <c r="B108" s="116" t="s">
        <v>326</v>
      </c>
      <c r="C108" s="116" t="s">
        <v>246</v>
      </c>
      <c r="D108" s="117" t="s">
        <v>238</v>
      </c>
      <c r="E108" s="118" t="s">
        <v>509</v>
      </c>
      <c r="F108" s="104" t="s">
        <v>510</v>
      </c>
      <c r="G108" s="104" t="s">
        <v>511</v>
      </c>
      <c r="H108" s="104" t="s">
        <v>377</v>
      </c>
      <c r="I108" s="118" t="s">
        <v>512</v>
      </c>
      <c r="J108" s="119" t="s">
        <v>513</v>
      </c>
      <c r="K108" s="120"/>
    </row>
    <row r="109" spans="1:11" ht="96">
      <c r="A109" s="116" t="s">
        <v>312</v>
      </c>
      <c r="B109" s="116" t="s">
        <v>326</v>
      </c>
      <c r="C109" s="116" t="s">
        <v>246</v>
      </c>
      <c r="D109" s="117" t="s">
        <v>237</v>
      </c>
      <c r="E109" s="118" t="s">
        <v>514</v>
      </c>
      <c r="F109" s="104" t="s">
        <v>510</v>
      </c>
      <c r="G109" s="104" t="s">
        <v>511</v>
      </c>
      <c r="H109" s="104" t="s">
        <v>377</v>
      </c>
      <c r="I109" s="118" t="s">
        <v>515</v>
      </c>
      <c r="J109" s="121" t="s">
        <v>516</v>
      </c>
      <c r="K109" s="122"/>
    </row>
    <row r="110" spans="1:11" ht="120">
      <c r="A110" s="116" t="s">
        <v>312</v>
      </c>
      <c r="B110" s="116" t="s">
        <v>326</v>
      </c>
      <c r="C110" s="116" t="s">
        <v>251</v>
      </c>
      <c r="D110" s="116" t="s">
        <v>318</v>
      </c>
      <c r="E110" s="118" t="s">
        <v>517</v>
      </c>
      <c r="F110" s="104" t="s">
        <v>510</v>
      </c>
      <c r="G110" s="104" t="s">
        <v>511</v>
      </c>
      <c r="H110" s="104" t="s">
        <v>377</v>
      </c>
      <c r="I110" s="118" t="s">
        <v>518</v>
      </c>
      <c r="J110" s="123" t="s">
        <v>519</v>
      </c>
      <c r="K110" s="124"/>
    </row>
    <row r="111" spans="1:11" ht="288">
      <c r="A111" s="116" t="s">
        <v>312</v>
      </c>
      <c r="B111" s="116" t="s">
        <v>326</v>
      </c>
      <c r="C111" s="116" t="s">
        <v>251</v>
      </c>
      <c r="D111" s="116" t="s">
        <v>326</v>
      </c>
      <c r="E111" s="118" t="s">
        <v>520</v>
      </c>
      <c r="F111" s="104" t="s">
        <v>510</v>
      </c>
      <c r="G111" s="104" t="s">
        <v>511</v>
      </c>
      <c r="H111" s="104" t="s">
        <v>377</v>
      </c>
      <c r="I111" s="125" t="s">
        <v>521</v>
      </c>
      <c r="J111" s="123" t="s">
        <v>522</v>
      </c>
      <c r="K111" s="124"/>
    </row>
    <row r="112" spans="1:11" ht="120">
      <c r="A112" s="116" t="s">
        <v>312</v>
      </c>
      <c r="B112" s="116" t="s">
        <v>326</v>
      </c>
      <c r="C112" s="116" t="s">
        <v>251</v>
      </c>
      <c r="D112" s="116" t="s">
        <v>313</v>
      </c>
      <c r="E112" s="118" t="s">
        <v>523</v>
      </c>
      <c r="F112" s="104" t="s">
        <v>510</v>
      </c>
      <c r="G112" s="104" t="s">
        <v>511</v>
      </c>
      <c r="H112" s="104" t="s">
        <v>377</v>
      </c>
      <c r="I112" s="125" t="s">
        <v>524</v>
      </c>
      <c r="J112" s="126" t="s">
        <v>525</v>
      </c>
      <c r="K112" s="124"/>
    </row>
    <row r="113" spans="1:11" ht="144">
      <c r="A113" s="110" t="s">
        <v>312</v>
      </c>
      <c r="B113" s="110" t="s">
        <v>326</v>
      </c>
      <c r="C113" s="110" t="s">
        <v>243</v>
      </c>
      <c r="D113" s="110"/>
      <c r="E113" s="127" t="s">
        <v>526</v>
      </c>
      <c r="F113" s="347"/>
      <c r="G113" s="113" t="s">
        <v>376</v>
      </c>
      <c r="H113" s="128" t="s">
        <v>377</v>
      </c>
      <c r="I113" s="129" t="s">
        <v>527</v>
      </c>
      <c r="J113" s="130"/>
      <c r="K113" s="115"/>
    </row>
    <row r="114" spans="1:11" ht="84">
      <c r="A114" s="116" t="s">
        <v>312</v>
      </c>
      <c r="B114" s="116" t="s">
        <v>326</v>
      </c>
      <c r="C114" s="116" t="s">
        <v>243</v>
      </c>
      <c r="D114" s="104">
        <v>1</v>
      </c>
      <c r="E114" s="118" t="s">
        <v>528</v>
      </c>
      <c r="F114" s="104" t="s">
        <v>510</v>
      </c>
      <c r="G114" s="104" t="s">
        <v>511</v>
      </c>
      <c r="H114" s="104" t="s">
        <v>377</v>
      </c>
      <c r="I114" s="118" t="s">
        <v>529</v>
      </c>
      <c r="J114" s="125" t="s">
        <v>530</v>
      </c>
      <c r="K114" s="115"/>
    </row>
    <row r="115" spans="1:11" ht="84">
      <c r="A115" s="116" t="s">
        <v>312</v>
      </c>
      <c r="B115" s="116" t="s">
        <v>326</v>
      </c>
      <c r="C115" s="116" t="s">
        <v>243</v>
      </c>
      <c r="D115" s="116" t="s">
        <v>237</v>
      </c>
      <c r="E115" s="118" t="s">
        <v>531</v>
      </c>
      <c r="F115" s="104" t="s">
        <v>510</v>
      </c>
      <c r="G115" s="104" t="s">
        <v>511</v>
      </c>
      <c r="H115" s="104" t="s">
        <v>377</v>
      </c>
      <c r="I115" s="118" t="s">
        <v>532</v>
      </c>
      <c r="J115" s="123" t="s">
        <v>533</v>
      </c>
      <c r="K115" s="120"/>
    </row>
    <row r="116" spans="1:11" ht="60">
      <c r="A116" s="110" t="s">
        <v>312</v>
      </c>
      <c r="B116" s="110" t="s">
        <v>326</v>
      </c>
      <c r="C116" s="110" t="s">
        <v>340</v>
      </c>
      <c r="D116" s="116"/>
      <c r="E116" s="127" t="s">
        <v>534</v>
      </c>
      <c r="F116" s="113" t="s">
        <v>507</v>
      </c>
      <c r="G116" s="113" t="s">
        <v>511</v>
      </c>
      <c r="H116" s="113" t="s">
        <v>377</v>
      </c>
      <c r="I116" s="127" t="s">
        <v>535</v>
      </c>
      <c r="J116" s="131"/>
      <c r="K116" s="122"/>
    </row>
    <row r="117" spans="1:11" ht="132">
      <c r="A117" s="116" t="s">
        <v>312</v>
      </c>
      <c r="B117" s="116" t="s">
        <v>326</v>
      </c>
      <c r="C117" s="116" t="s">
        <v>340</v>
      </c>
      <c r="D117" s="116" t="s">
        <v>238</v>
      </c>
      <c r="E117" s="298" t="s">
        <v>536</v>
      </c>
      <c r="F117" s="104" t="s">
        <v>510</v>
      </c>
      <c r="G117" s="104" t="s">
        <v>511</v>
      </c>
      <c r="H117" s="104" t="s">
        <v>377</v>
      </c>
      <c r="I117" s="118" t="s">
        <v>537</v>
      </c>
      <c r="J117" s="132" t="s">
        <v>538</v>
      </c>
      <c r="K117" s="124"/>
    </row>
    <row r="118" spans="1:11" ht="132">
      <c r="A118" s="116" t="s">
        <v>312</v>
      </c>
      <c r="B118" s="116" t="s">
        <v>326</v>
      </c>
      <c r="C118" s="116" t="s">
        <v>340</v>
      </c>
      <c r="D118" s="116" t="s">
        <v>237</v>
      </c>
      <c r="E118" s="298" t="s">
        <v>539</v>
      </c>
      <c r="F118" s="104" t="s">
        <v>510</v>
      </c>
      <c r="G118" s="104" t="s">
        <v>511</v>
      </c>
      <c r="H118" s="133" t="s">
        <v>377</v>
      </c>
      <c r="I118" s="348" t="s">
        <v>540</v>
      </c>
      <c r="J118" s="125" t="s">
        <v>0</v>
      </c>
      <c r="K118" s="124"/>
    </row>
    <row r="119" spans="1:11" ht="84">
      <c r="A119" s="116" t="s">
        <v>312</v>
      </c>
      <c r="B119" s="116" t="s">
        <v>326</v>
      </c>
      <c r="C119" s="116" t="s">
        <v>340</v>
      </c>
      <c r="D119" s="116" t="s">
        <v>318</v>
      </c>
      <c r="E119" s="298" t="s">
        <v>1</v>
      </c>
      <c r="F119" s="104" t="s">
        <v>510</v>
      </c>
      <c r="G119" s="104" t="s">
        <v>511</v>
      </c>
      <c r="H119" s="133" t="s">
        <v>377</v>
      </c>
      <c r="I119" s="298" t="s">
        <v>2</v>
      </c>
      <c r="J119" s="134" t="s">
        <v>3</v>
      </c>
      <c r="K119" s="124"/>
    </row>
    <row r="120" spans="1:11" ht="132">
      <c r="A120" s="116" t="s">
        <v>312</v>
      </c>
      <c r="B120" s="116" t="s">
        <v>326</v>
      </c>
      <c r="C120" s="116" t="s">
        <v>340</v>
      </c>
      <c r="D120" s="116" t="s">
        <v>326</v>
      </c>
      <c r="E120" s="298" t="s">
        <v>4</v>
      </c>
      <c r="F120" s="104" t="s">
        <v>510</v>
      </c>
      <c r="G120" s="104" t="s">
        <v>511</v>
      </c>
      <c r="H120" s="133" t="s">
        <v>377</v>
      </c>
      <c r="I120" s="298" t="s">
        <v>5</v>
      </c>
      <c r="J120" s="135" t="s">
        <v>6</v>
      </c>
      <c r="K120" s="124"/>
    </row>
    <row r="121" spans="1:11" ht="204">
      <c r="A121" s="116" t="s">
        <v>312</v>
      </c>
      <c r="B121" s="116" t="s">
        <v>326</v>
      </c>
      <c r="C121" s="116" t="s">
        <v>340</v>
      </c>
      <c r="D121" s="116" t="s">
        <v>313</v>
      </c>
      <c r="E121" s="298" t="s">
        <v>7</v>
      </c>
      <c r="F121" s="104" t="s">
        <v>510</v>
      </c>
      <c r="G121" s="104" t="s">
        <v>511</v>
      </c>
      <c r="H121" s="133" t="s">
        <v>377</v>
      </c>
      <c r="I121" s="298" t="s">
        <v>8</v>
      </c>
      <c r="J121" s="134" t="s">
        <v>9</v>
      </c>
      <c r="K121" s="124"/>
    </row>
    <row r="122" spans="1:11" ht="120">
      <c r="A122" s="116" t="s">
        <v>312</v>
      </c>
      <c r="B122" s="116" t="s">
        <v>326</v>
      </c>
      <c r="C122" s="116" t="s">
        <v>340</v>
      </c>
      <c r="D122" s="116" t="s">
        <v>331</v>
      </c>
      <c r="E122" s="298" t="s">
        <v>10</v>
      </c>
      <c r="F122" s="104" t="s">
        <v>510</v>
      </c>
      <c r="G122" s="104" t="s">
        <v>511</v>
      </c>
      <c r="H122" s="133" t="s">
        <v>377</v>
      </c>
      <c r="I122" s="298" t="s">
        <v>11</v>
      </c>
      <c r="J122" s="134" t="s">
        <v>12</v>
      </c>
      <c r="K122" s="124"/>
    </row>
    <row r="123" spans="1:11" ht="144">
      <c r="A123" s="110" t="s">
        <v>312</v>
      </c>
      <c r="B123" s="110" t="s">
        <v>326</v>
      </c>
      <c r="C123" s="110" t="s">
        <v>346</v>
      </c>
      <c r="D123" s="116"/>
      <c r="E123" s="302" t="s">
        <v>13</v>
      </c>
      <c r="F123" s="113" t="s">
        <v>507</v>
      </c>
      <c r="G123" s="113" t="s">
        <v>511</v>
      </c>
      <c r="H123" s="136" t="s">
        <v>377</v>
      </c>
      <c r="I123" s="302" t="s">
        <v>14</v>
      </c>
      <c r="J123" s="137"/>
      <c r="K123" s="124"/>
    </row>
    <row r="124" spans="1:11" ht="84">
      <c r="A124" s="138" t="s">
        <v>312</v>
      </c>
      <c r="B124" s="138" t="s">
        <v>326</v>
      </c>
      <c r="C124" s="138" t="s">
        <v>346</v>
      </c>
      <c r="D124" s="138" t="s">
        <v>238</v>
      </c>
      <c r="E124" s="348" t="s">
        <v>15</v>
      </c>
      <c r="F124" s="102" t="s">
        <v>510</v>
      </c>
      <c r="G124" s="102" t="s">
        <v>511</v>
      </c>
      <c r="H124" s="139" t="s">
        <v>377</v>
      </c>
      <c r="I124" s="348" t="s">
        <v>16</v>
      </c>
      <c r="J124" s="140" t="s">
        <v>17</v>
      </c>
      <c r="K124" s="141"/>
    </row>
    <row r="125" spans="1:11" ht="84">
      <c r="A125" s="116" t="s">
        <v>312</v>
      </c>
      <c r="B125" s="110" t="s">
        <v>326</v>
      </c>
      <c r="C125" s="116" t="s">
        <v>346</v>
      </c>
      <c r="D125" s="116" t="s">
        <v>237</v>
      </c>
      <c r="E125" s="298" t="s">
        <v>18</v>
      </c>
      <c r="F125" s="104" t="s">
        <v>510</v>
      </c>
      <c r="G125" s="104" t="s">
        <v>511</v>
      </c>
      <c r="H125" s="104" t="s">
        <v>377</v>
      </c>
      <c r="I125" s="298" t="s">
        <v>19</v>
      </c>
      <c r="J125" s="298" t="s">
        <v>20</v>
      </c>
      <c r="K125" s="142"/>
    </row>
    <row r="126" spans="1:11" ht="192">
      <c r="A126" s="143" t="s">
        <v>312</v>
      </c>
      <c r="B126" s="116" t="s">
        <v>326</v>
      </c>
      <c r="C126" s="116" t="s">
        <v>346</v>
      </c>
      <c r="D126" s="116" t="s">
        <v>318</v>
      </c>
      <c r="E126" s="298" t="s">
        <v>21</v>
      </c>
      <c r="F126" s="104" t="s">
        <v>510</v>
      </c>
      <c r="G126" s="104" t="s">
        <v>511</v>
      </c>
      <c r="H126" s="104" t="s">
        <v>377</v>
      </c>
      <c r="I126" s="298" t="s">
        <v>22</v>
      </c>
      <c r="J126" s="125" t="s">
        <v>23</v>
      </c>
      <c r="K126" s="124"/>
    </row>
    <row r="127" spans="1:11" ht="132">
      <c r="A127" s="116" t="s">
        <v>312</v>
      </c>
      <c r="B127" s="144" t="s">
        <v>326</v>
      </c>
      <c r="C127" s="144" t="s">
        <v>346</v>
      </c>
      <c r="D127" s="144" t="s">
        <v>326</v>
      </c>
      <c r="E127" s="311" t="s">
        <v>24</v>
      </c>
      <c r="F127" s="145" t="s">
        <v>510</v>
      </c>
      <c r="G127" s="145" t="s">
        <v>511</v>
      </c>
      <c r="H127" s="146" t="s">
        <v>377</v>
      </c>
      <c r="I127" s="311" t="s">
        <v>25</v>
      </c>
      <c r="J127" s="147" t="s">
        <v>26</v>
      </c>
      <c r="K127" s="148"/>
    </row>
    <row r="128" spans="1:11" ht="132">
      <c r="A128" s="110" t="s">
        <v>312</v>
      </c>
      <c r="B128" s="110" t="s">
        <v>326</v>
      </c>
      <c r="C128" s="110" t="s">
        <v>27</v>
      </c>
      <c r="D128" s="116"/>
      <c r="E128" s="302" t="s">
        <v>28</v>
      </c>
      <c r="F128" s="113" t="s">
        <v>29</v>
      </c>
      <c r="G128" s="113" t="s">
        <v>511</v>
      </c>
      <c r="H128" s="136" t="s">
        <v>377</v>
      </c>
      <c r="I128" s="302" t="s">
        <v>30</v>
      </c>
      <c r="J128" s="130"/>
      <c r="K128" s="149"/>
    </row>
    <row r="129" spans="1:11" ht="84">
      <c r="A129" s="116" t="s">
        <v>312</v>
      </c>
      <c r="B129" s="116" t="s">
        <v>326</v>
      </c>
      <c r="C129" s="116" t="s">
        <v>27</v>
      </c>
      <c r="D129" s="116" t="s">
        <v>238</v>
      </c>
      <c r="E129" s="298" t="s">
        <v>31</v>
      </c>
      <c r="F129" s="104" t="s">
        <v>29</v>
      </c>
      <c r="G129" s="104" t="s">
        <v>511</v>
      </c>
      <c r="H129" s="133" t="s">
        <v>377</v>
      </c>
      <c r="I129" s="298" t="s">
        <v>32</v>
      </c>
      <c r="J129" s="135" t="s">
        <v>33</v>
      </c>
      <c r="K129" s="124"/>
    </row>
    <row r="130" spans="1:11" ht="72">
      <c r="A130" s="116" t="s">
        <v>312</v>
      </c>
      <c r="B130" s="116" t="s">
        <v>326</v>
      </c>
      <c r="C130" s="116" t="s">
        <v>27</v>
      </c>
      <c r="D130" s="116" t="s">
        <v>237</v>
      </c>
      <c r="E130" s="298" t="s">
        <v>34</v>
      </c>
      <c r="F130" s="104" t="s">
        <v>29</v>
      </c>
      <c r="G130" s="104" t="s">
        <v>511</v>
      </c>
      <c r="H130" s="133" t="s">
        <v>377</v>
      </c>
      <c r="I130" s="298" t="s">
        <v>35</v>
      </c>
      <c r="J130" s="118" t="s">
        <v>36</v>
      </c>
      <c r="K130" s="149"/>
    </row>
    <row r="131" spans="1:11" ht="48">
      <c r="A131" s="116" t="s">
        <v>312</v>
      </c>
      <c r="B131" s="116" t="s">
        <v>326</v>
      </c>
      <c r="C131" s="116" t="s">
        <v>27</v>
      </c>
      <c r="D131" s="116" t="s">
        <v>318</v>
      </c>
      <c r="E131" s="298" t="s">
        <v>37</v>
      </c>
      <c r="F131" s="104" t="s">
        <v>29</v>
      </c>
      <c r="G131" s="104" t="s">
        <v>511</v>
      </c>
      <c r="H131" s="133" t="s">
        <v>377</v>
      </c>
      <c r="I131" s="298" t="s">
        <v>38</v>
      </c>
      <c r="J131" s="118" t="s">
        <v>39</v>
      </c>
      <c r="K131" s="149"/>
    </row>
    <row r="132" spans="1:11" ht="76.5">
      <c r="A132" s="63">
        <v>9</v>
      </c>
      <c r="B132" s="63">
        <v>5</v>
      </c>
      <c r="C132" s="63">
        <v>1</v>
      </c>
      <c r="D132" s="63"/>
      <c r="E132" s="64" t="s">
        <v>320</v>
      </c>
      <c r="F132" s="65" t="s">
        <v>314</v>
      </c>
      <c r="G132" s="65">
        <v>2016</v>
      </c>
      <c r="H132" s="65">
        <v>2016</v>
      </c>
      <c r="I132" s="65"/>
      <c r="J132" s="66"/>
      <c r="K132" s="67"/>
    </row>
    <row r="133" spans="1:11" ht="76.5">
      <c r="A133" s="69" t="s">
        <v>312</v>
      </c>
      <c r="B133" s="69" t="s">
        <v>313</v>
      </c>
      <c r="C133" s="69" t="s">
        <v>246</v>
      </c>
      <c r="D133" s="69" t="s">
        <v>238</v>
      </c>
      <c r="E133" s="70" t="s">
        <v>321</v>
      </c>
      <c r="F133" s="71" t="s">
        <v>314</v>
      </c>
      <c r="G133" s="71">
        <v>2016</v>
      </c>
      <c r="H133" s="71">
        <v>2016</v>
      </c>
      <c r="I133" s="72" t="s">
        <v>322</v>
      </c>
      <c r="J133" s="73" t="s">
        <v>362</v>
      </c>
      <c r="K133" s="74"/>
    </row>
    <row r="134" spans="1:11" ht="153">
      <c r="A134" s="69" t="s">
        <v>312</v>
      </c>
      <c r="B134" s="69" t="s">
        <v>313</v>
      </c>
      <c r="C134" s="69" t="s">
        <v>246</v>
      </c>
      <c r="D134" s="69" t="s">
        <v>237</v>
      </c>
      <c r="E134" s="70" t="s">
        <v>323</v>
      </c>
      <c r="F134" s="71" t="s">
        <v>314</v>
      </c>
      <c r="G134" s="71">
        <v>2016</v>
      </c>
      <c r="H134" s="71">
        <v>2016</v>
      </c>
      <c r="I134" s="72" t="s">
        <v>324</v>
      </c>
      <c r="J134" s="73" t="s">
        <v>372</v>
      </c>
      <c r="K134" s="76"/>
    </row>
    <row r="135" spans="1:11" ht="51">
      <c r="A135" s="69" t="s">
        <v>312</v>
      </c>
      <c r="B135" s="69" t="s">
        <v>313</v>
      </c>
      <c r="C135" s="69" t="s">
        <v>251</v>
      </c>
      <c r="D135" s="69" t="s">
        <v>318</v>
      </c>
      <c r="E135" s="70" t="s">
        <v>325</v>
      </c>
      <c r="F135" s="71" t="s">
        <v>314</v>
      </c>
      <c r="G135" s="71">
        <v>2016</v>
      </c>
      <c r="H135" s="71">
        <v>2016</v>
      </c>
      <c r="I135" s="72" t="s">
        <v>324</v>
      </c>
      <c r="J135" s="73" t="s">
        <v>363</v>
      </c>
      <c r="K135" s="76"/>
    </row>
    <row r="136" spans="1:11" ht="204">
      <c r="A136" s="69" t="s">
        <v>312</v>
      </c>
      <c r="B136" s="69" t="s">
        <v>313</v>
      </c>
      <c r="C136" s="69" t="s">
        <v>251</v>
      </c>
      <c r="D136" s="69" t="s">
        <v>326</v>
      </c>
      <c r="E136" s="70" t="s">
        <v>327</v>
      </c>
      <c r="F136" s="71" t="s">
        <v>314</v>
      </c>
      <c r="G136" s="71">
        <v>2016</v>
      </c>
      <c r="H136" s="71">
        <v>2016</v>
      </c>
      <c r="I136" s="72" t="s">
        <v>328</v>
      </c>
      <c r="J136" s="73" t="s">
        <v>371</v>
      </c>
      <c r="K136" s="76"/>
    </row>
    <row r="137" spans="1:11" ht="102">
      <c r="A137" s="69" t="s">
        <v>312</v>
      </c>
      <c r="B137" s="69" t="s">
        <v>313</v>
      </c>
      <c r="C137" s="69" t="s">
        <v>251</v>
      </c>
      <c r="D137" s="69" t="s">
        <v>313</v>
      </c>
      <c r="E137" s="70" t="s">
        <v>329</v>
      </c>
      <c r="F137" s="71" t="s">
        <v>314</v>
      </c>
      <c r="G137" s="71">
        <v>2016</v>
      </c>
      <c r="H137" s="71" t="s">
        <v>359</v>
      </c>
      <c r="I137" s="72" t="s">
        <v>330</v>
      </c>
      <c r="J137" s="73" t="s">
        <v>364</v>
      </c>
      <c r="K137" s="76"/>
    </row>
    <row r="138" spans="1:11" ht="102">
      <c r="A138" s="69" t="s">
        <v>312</v>
      </c>
      <c r="B138" s="69" t="s">
        <v>313</v>
      </c>
      <c r="C138" s="69" t="s">
        <v>251</v>
      </c>
      <c r="D138" s="69" t="s">
        <v>331</v>
      </c>
      <c r="E138" s="70" t="s">
        <v>332</v>
      </c>
      <c r="F138" s="71" t="s">
        <v>314</v>
      </c>
      <c r="G138" s="71">
        <v>2016</v>
      </c>
      <c r="H138" s="71" t="s">
        <v>359</v>
      </c>
      <c r="I138" s="72" t="s">
        <v>333</v>
      </c>
      <c r="J138" s="73" t="s">
        <v>365</v>
      </c>
      <c r="K138" s="76"/>
    </row>
    <row r="139" spans="1:11" ht="153">
      <c r="A139" s="69" t="s">
        <v>312</v>
      </c>
      <c r="B139" s="69" t="s">
        <v>313</v>
      </c>
      <c r="C139" s="69" t="s">
        <v>251</v>
      </c>
      <c r="D139" s="69" t="s">
        <v>334</v>
      </c>
      <c r="E139" s="70" t="s">
        <v>335</v>
      </c>
      <c r="F139" s="71" t="s">
        <v>314</v>
      </c>
      <c r="G139" s="71">
        <v>2016</v>
      </c>
      <c r="H139" s="71">
        <v>2016</v>
      </c>
      <c r="I139" s="72" t="s">
        <v>336</v>
      </c>
      <c r="J139" s="73" t="s">
        <v>366</v>
      </c>
      <c r="K139" s="76"/>
    </row>
    <row r="140" spans="1:11" ht="51">
      <c r="A140" s="349" t="s">
        <v>312</v>
      </c>
      <c r="B140" s="349" t="s">
        <v>313</v>
      </c>
      <c r="C140" s="349" t="s">
        <v>243</v>
      </c>
      <c r="D140" s="349"/>
      <c r="E140" s="350" t="s">
        <v>337</v>
      </c>
      <c r="F140" s="351" t="s">
        <v>314</v>
      </c>
      <c r="G140" s="351">
        <v>2016</v>
      </c>
      <c r="H140" s="351">
        <v>2016</v>
      </c>
      <c r="I140" s="352"/>
      <c r="J140" s="352"/>
      <c r="K140" s="353"/>
    </row>
    <row r="141" spans="1:11" ht="191.25">
      <c r="A141" s="354" t="s">
        <v>312</v>
      </c>
      <c r="B141" s="355" t="s">
        <v>313</v>
      </c>
      <c r="C141" s="355" t="s">
        <v>243</v>
      </c>
      <c r="D141" s="355" t="s">
        <v>238</v>
      </c>
      <c r="E141" s="356" t="s">
        <v>338</v>
      </c>
      <c r="F141" s="357" t="s">
        <v>314</v>
      </c>
      <c r="G141" s="358">
        <v>2016</v>
      </c>
      <c r="H141" s="357">
        <v>2016</v>
      </c>
      <c r="I141" s="359" t="s">
        <v>330</v>
      </c>
      <c r="J141" s="359" t="s">
        <v>351</v>
      </c>
      <c r="K141" s="360"/>
    </row>
    <row r="142" spans="1:11" ht="51">
      <c r="A142" s="89" t="s">
        <v>312</v>
      </c>
      <c r="B142" s="89" t="s">
        <v>313</v>
      </c>
      <c r="C142" s="89" t="s">
        <v>243</v>
      </c>
      <c r="D142" s="86">
        <v>2</v>
      </c>
      <c r="E142" s="85" t="s">
        <v>339</v>
      </c>
      <c r="F142" s="86" t="s">
        <v>314</v>
      </c>
      <c r="G142" s="86">
        <v>2016</v>
      </c>
      <c r="H142" s="86">
        <v>2016</v>
      </c>
      <c r="I142" s="87" t="s">
        <v>339</v>
      </c>
      <c r="J142" s="88" t="s">
        <v>367</v>
      </c>
      <c r="K142" s="90"/>
    </row>
    <row r="143" spans="1:11" ht="76.5">
      <c r="A143" s="361" t="s">
        <v>312</v>
      </c>
      <c r="B143" s="361" t="s">
        <v>313</v>
      </c>
      <c r="C143" s="361" t="s">
        <v>340</v>
      </c>
      <c r="D143" s="361"/>
      <c r="E143" s="362" t="s">
        <v>341</v>
      </c>
      <c r="F143" s="363" t="s">
        <v>314</v>
      </c>
      <c r="G143" s="363">
        <v>2016</v>
      </c>
      <c r="H143" s="363">
        <v>2016</v>
      </c>
      <c r="I143" s="364" t="s">
        <v>342</v>
      </c>
      <c r="J143" s="364"/>
      <c r="K143" s="365"/>
    </row>
    <row r="144" spans="1:11" ht="102">
      <c r="A144" s="69" t="s">
        <v>312</v>
      </c>
      <c r="B144" s="69" t="s">
        <v>313</v>
      </c>
      <c r="C144" s="69" t="s">
        <v>340</v>
      </c>
      <c r="D144" s="69" t="s">
        <v>238</v>
      </c>
      <c r="E144" s="70" t="s">
        <v>343</v>
      </c>
      <c r="F144" s="71" t="s">
        <v>314</v>
      </c>
      <c r="G144" s="71">
        <v>2016</v>
      </c>
      <c r="H144" s="71">
        <v>2016</v>
      </c>
      <c r="I144" s="72" t="s">
        <v>360</v>
      </c>
      <c r="J144" s="73" t="s">
        <v>370</v>
      </c>
      <c r="K144" s="76"/>
    </row>
    <row r="145" spans="1:11" ht="76.5">
      <c r="A145" s="69" t="s">
        <v>312</v>
      </c>
      <c r="B145" s="69" t="s">
        <v>313</v>
      </c>
      <c r="C145" s="69" t="s">
        <v>340</v>
      </c>
      <c r="D145" s="69" t="s">
        <v>237</v>
      </c>
      <c r="E145" s="70" t="s">
        <v>344</v>
      </c>
      <c r="F145" s="71" t="s">
        <v>314</v>
      </c>
      <c r="G145" s="71">
        <v>2016</v>
      </c>
      <c r="H145" s="71">
        <v>2016</v>
      </c>
      <c r="I145" s="72" t="s">
        <v>345</v>
      </c>
      <c r="J145" s="73" t="s">
        <v>368</v>
      </c>
      <c r="K145" s="76"/>
    </row>
    <row r="146" spans="1:11" ht="114.75">
      <c r="A146" s="366" t="s">
        <v>312</v>
      </c>
      <c r="B146" s="366" t="s">
        <v>313</v>
      </c>
      <c r="C146" s="366" t="s">
        <v>346</v>
      </c>
      <c r="D146" s="366"/>
      <c r="E146" s="367" t="s">
        <v>347</v>
      </c>
      <c r="F146" s="368" t="s">
        <v>314</v>
      </c>
      <c r="G146" s="368">
        <v>2016</v>
      </c>
      <c r="H146" s="368">
        <v>2016</v>
      </c>
      <c r="I146" s="369" t="s">
        <v>348</v>
      </c>
      <c r="J146" s="369"/>
      <c r="K146" s="370"/>
    </row>
    <row r="147" spans="1:11" ht="38.25">
      <c r="A147" s="69" t="s">
        <v>312</v>
      </c>
      <c r="B147" s="69" t="s">
        <v>313</v>
      </c>
      <c r="C147" s="69" t="s">
        <v>346</v>
      </c>
      <c r="D147" s="69" t="s">
        <v>238</v>
      </c>
      <c r="E147" s="70" t="s">
        <v>349</v>
      </c>
      <c r="F147" s="71" t="s">
        <v>314</v>
      </c>
      <c r="G147" s="71">
        <v>2016</v>
      </c>
      <c r="H147" s="71">
        <v>2016</v>
      </c>
      <c r="I147" s="72" t="s">
        <v>350</v>
      </c>
      <c r="J147" s="73" t="s">
        <v>369</v>
      </c>
      <c r="K147" s="74"/>
    </row>
  </sheetData>
  <sheetProtection/>
  <mergeCells count="9">
    <mergeCell ref="K4:K5"/>
    <mergeCell ref="A2:J2"/>
    <mergeCell ref="A4:D4"/>
    <mergeCell ref="E4:E5"/>
    <mergeCell ref="F4:F5"/>
    <mergeCell ref="G4:G5"/>
    <mergeCell ref="J4:J5"/>
    <mergeCell ref="I4:I5"/>
    <mergeCell ref="H4:H5"/>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3"/>
  <sheetViews>
    <sheetView zoomScalePageLayoutView="0" workbookViewId="0" topLeftCell="A1">
      <selection activeCell="A13" sqref="A13:K13"/>
    </sheetView>
  </sheetViews>
  <sheetFormatPr defaultColWidth="9.140625" defaultRowHeight="15"/>
  <cols>
    <col min="1" max="3" width="4.28125" style="0" customWidth="1"/>
    <col min="4" max="4" width="23.421875" style="0" customWidth="1"/>
    <col min="5" max="5" width="28.7109375" style="0" customWidth="1"/>
    <col min="6" max="6" width="12.00390625" style="0" customWidth="1"/>
    <col min="7" max="7" width="9.28125" style="0" customWidth="1"/>
    <col min="8" max="11" width="10.7109375" style="0" customWidth="1"/>
  </cols>
  <sheetData>
    <row r="1" spans="1:11" s="14" customFormat="1" ht="13.5" customHeight="1">
      <c r="A1" s="5"/>
      <c r="B1" s="5"/>
      <c r="C1" s="5"/>
      <c r="D1" s="5"/>
      <c r="E1" s="5"/>
      <c r="F1" s="5"/>
      <c r="G1" s="5"/>
      <c r="H1" s="5"/>
      <c r="I1" s="3"/>
      <c r="K1" s="5"/>
    </row>
    <row r="2" spans="1:11" s="14" customFormat="1" ht="13.5" customHeight="1">
      <c r="A2" s="462" t="s">
        <v>303</v>
      </c>
      <c r="B2" s="462"/>
      <c r="C2" s="462"/>
      <c r="D2" s="462"/>
      <c r="E2" s="462"/>
      <c r="F2" s="462"/>
      <c r="G2" s="462"/>
      <c r="H2" s="462"/>
      <c r="I2" s="462"/>
      <c r="J2" s="462"/>
      <c r="K2" s="462"/>
    </row>
    <row r="3" spans="1:11" s="14" customFormat="1" ht="13.5" customHeight="1">
      <c r="A3" s="5"/>
      <c r="B3" s="5"/>
      <c r="C3" s="5"/>
      <c r="D3" s="5"/>
      <c r="E3" s="4"/>
      <c r="F3" s="4"/>
      <c r="G3" s="4"/>
      <c r="H3" s="4"/>
      <c r="I3" s="4"/>
      <c r="J3" s="4"/>
      <c r="K3" s="4"/>
    </row>
    <row r="4" spans="1:11" ht="47.25" customHeight="1">
      <c r="A4" s="463"/>
      <c r="B4" s="463"/>
      <c r="C4" s="423"/>
      <c r="D4" s="423"/>
      <c r="E4" s="423"/>
      <c r="F4" s="423"/>
      <c r="G4" s="423"/>
      <c r="H4" s="423"/>
      <c r="I4" s="423"/>
      <c r="J4" s="423"/>
      <c r="K4" s="423"/>
    </row>
    <row r="5" spans="1:11" ht="13.5" customHeight="1">
      <c r="A5" s="8"/>
      <c r="B5" s="8"/>
      <c r="C5" s="464"/>
      <c r="D5" s="459"/>
      <c r="E5" s="459"/>
      <c r="F5" s="459"/>
      <c r="G5" s="459"/>
      <c r="H5" s="459"/>
      <c r="I5" s="459"/>
      <c r="J5" s="459"/>
      <c r="K5" s="459"/>
    </row>
    <row r="6" spans="1:11" ht="13.5" customHeight="1">
      <c r="A6" s="79"/>
      <c r="B6" s="8"/>
      <c r="C6" s="8"/>
      <c r="D6" s="80"/>
      <c r="E6" s="468" t="s">
        <v>124</v>
      </c>
      <c r="F6" s="469"/>
      <c r="G6" s="469"/>
      <c r="H6" s="469"/>
      <c r="I6" s="469"/>
      <c r="J6" s="469"/>
      <c r="K6" s="470"/>
    </row>
    <row r="7" spans="1:11" ht="15">
      <c r="A7" s="460"/>
      <c r="B7" s="423"/>
      <c r="C7" s="460"/>
      <c r="D7" s="465"/>
      <c r="E7" s="471"/>
      <c r="F7" s="472"/>
      <c r="G7" s="472"/>
      <c r="H7" s="472"/>
      <c r="I7" s="472"/>
      <c r="J7" s="472"/>
      <c r="K7" s="473"/>
    </row>
    <row r="8" spans="1:11" ht="15">
      <c r="A8" s="460"/>
      <c r="B8" s="423"/>
      <c r="C8" s="461"/>
      <c r="D8" s="465"/>
      <c r="E8" s="471"/>
      <c r="F8" s="472"/>
      <c r="G8" s="472"/>
      <c r="H8" s="472"/>
      <c r="I8" s="472"/>
      <c r="J8" s="472"/>
      <c r="K8" s="473"/>
    </row>
    <row r="9" spans="1:11" ht="15">
      <c r="A9" s="460"/>
      <c r="B9" s="423"/>
      <c r="C9" s="460"/>
      <c r="D9" s="465"/>
      <c r="E9" s="471"/>
      <c r="F9" s="472"/>
      <c r="G9" s="472"/>
      <c r="H9" s="472"/>
      <c r="I9" s="472"/>
      <c r="J9" s="472"/>
      <c r="K9" s="473"/>
    </row>
    <row r="10" spans="1:12" ht="15">
      <c r="A10" s="460"/>
      <c r="B10" s="423"/>
      <c r="C10" s="460"/>
      <c r="D10" s="465"/>
      <c r="E10" s="471"/>
      <c r="F10" s="472"/>
      <c r="G10" s="472"/>
      <c r="H10" s="472"/>
      <c r="I10" s="472"/>
      <c r="J10" s="472"/>
      <c r="K10" s="473"/>
      <c r="L10" s="77"/>
    </row>
    <row r="11" spans="1:12" ht="15">
      <c r="A11" s="460"/>
      <c r="B11" s="423"/>
      <c r="C11" s="460"/>
      <c r="D11" s="465"/>
      <c r="E11" s="474"/>
      <c r="F11" s="475"/>
      <c r="G11" s="475"/>
      <c r="H11" s="475"/>
      <c r="I11" s="475"/>
      <c r="J11" s="475"/>
      <c r="K11" s="476"/>
      <c r="L11" s="77"/>
    </row>
    <row r="12" spans="7:11" ht="15">
      <c r="G12" s="78"/>
      <c r="H12" s="78"/>
      <c r="I12" s="78"/>
      <c r="J12" s="78"/>
      <c r="K12" s="78"/>
    </row>
    <row r="13" spans="1:11" ht="25.5" customHeight="1">
      <c r="A13" s="466"/>
      <c r="B13" s="467"/>
      <c r="C13" s="467"/>
      <c r="D13" s="467"/>
      <c r="E13" s="467"/>
      <c r="F13" s="467"/>
      <c r="G13" s="467"/>
      <c r="H13" s="467"/>
      <c r="I13" s="467"/>
      <c r="J13" s="467"/>
      <c r="K13" s="467"/>
    </row>
  </sheetData>
  <sheetProtection/>
  <mergeCells count="21">
    <mergeCell ref="B7:B8"/>
    <mergeCell ref="H4:H5"/>
    <mergeCell ref="D7:D8"/>
    <mergeCell ref="J4:J5"/>
    <mergeCell ref="A13:K13"/>
    <mergeCell ref="A9:A11"/>
    <mergeCell ref="B9:B11"/>
    <mergeCell ref="C9:C11"/>
    <mergeCell ref="D9:D11"/>
    <mergeCell ref="E6:K11"/>
    <mergeCell ref="A7:A8"/>
    <mergeCell ref="I4:I5"/>
    <mergeCell ref="C7:C8"/>
    <mergeCell ref="K4:K5"/>
    <mergeCell ref="A2:K2"/>
    <mergeCell ref="A4:B4"/>
    <mergeCell ref="C4:C5"/>
    <mergeCell ref="D4:D5"/>
    <mergeCell ref="E4:E5"/>
    <mergeCell ref="F4:F5"/>
    <mergeCell ref="G4:G5"/>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49"/>
  <sheetViews>
    <sheetView zoomScalePageLayoutView="0" workbookViewId="0" topLeftCell="A43">
      <selection activeCell="D42" sqref="D42"/>
    </sheetView>
  </sheetViews>
  <sheetFormatPr defaultColWidth="8.8515625" defaultRowHeight="15"/>
  <cols>
    <col min="1" max="1" width="4.00390625" style="47" customWidth="1"/>
    <col min="2" max="2" width="3.7109375" style="47" customWidth="1"/>
    <col min="3" max="3" width="3.57421875" style="47" customWidth="1"/>
    <col min="4" max="4" width="45.421875" style="47" customWidth="1"/>
    <col min="5" max="10" width="9.28125" style="47" customWidth="1"/>
    <col min="11" max="11" width="30.28125" style="47" customWidth="1"/>
    <col min="12" max="12" width="8.8515625" style="60" customWidth="1"/>
    <col min="13" max="16384" width="8.8515625" style="47" customWidth="1"/>
  </cols>
  <sheetData>
    <row r="1" spans="1:11" ht="15">
      <c r="A1" s="1"/>
      <c r="B1" s="5"/>
      <c r="C1" s="5"/>
      <c r="D1" s="5"/>
      <c r="E1" s="5"/>
      <c r="F1" s="5"/>
      <c r="G1" s="5"/>
      <c r="H1" s="5"/>
      <c r="I1" s="3"/>
      <c r="J1" s="3"/>
      <c r="K1" s="3"/>
    </row>
    <row r="2" spans="1:11" ht="15">
      <c r="A2" s="1"/>
      <c r="B2" s="450" t="s">
        <v>278</v>
      </c>
      <c r="C2" s="450"/>
      <c r="D2" s="450"/>
      <c r="E2" s="450"/>
      <c r="F2" s="450"/>
      <c r="G2" s="450"/>
      <c r="H2" s="450"/>
      <c r="I2" s="450"/>
      <c r="J2" s="450"/>
      <c r="K2" s="450"/>
    </row>
    <row r="3" spans="1:11" ht="15">
      <c r="A3" s="1"/>
      <c r="B3" s="2"/>
      <c r="C3" s="2"/>
      <c r="D3" s="2"/>
      <c r="E3" s="2"/>
      <c r="F3" s="2"/>
      <c r="G3" s="2"/>
      <c r="H3" s="2"/>
      <c r="I3" s="2"/>
      <c r="J3" s="2"/>
      <c r="K3" s="2"/>
    </row>
    <row r="4" spans="1:12" s="48" customFormat="1" ht="11.25">
      <c r="A4" s="455" t="s">
        <v>239</v>
      </c>
      <c r="B4" s="493"/>
      <c r="C4" s="455" t="s">
        <v>247</v>
      </c>
      <c r="D4" s="455" t="s">
        <v>248</v>
      </c>
      <c r="E4" s="455" t="s">
        <v>249</v>
      </c>
      <c r="F4" s="455" t="s">
        <v>250</v>
      </c>
      <c r="G4" s="455"/>
      <c r="H4" s="455"/>
      <c r="I4" s="457" t="s">
        <v>306</v>
      </c>
      <c r="J4" s="457" t="s">
        <v>296</v>
      </c>
      <c r="K4" s="457" t="s">
        <v>297</v>
      </c>
      <c r="L4" s="61"/>
    </row>
    <row r="5" spans="1:12" s="48" customFormat="1" ht="11.25">
      <c r="A5" s="493"/>
      <c r="B5" s="493"/>
      <c r="C5" s="455"/>
      <c r="D5" s="455"/>
      <c r="E5" s="455"/>
      <c r="F5" s="455" t="s">
        <v>294</v>
      </c>
      <c r="G5" s="455" t="s">
        <v>293</v>
      </c>
      <c r="H5" s="455" t="s">
        <v>295</v>
      </c>
      <c r="I5" s="489"/>
      <c r="J5" s="489"/>
      <c r="K5" s="491"/>
      <c r="L5" s="61"/>
    </row>
    <row r="6" spans="1:12" s="48" customFormat="1" ht="11.25">
      <c r="A6" s="40" t="s">
        <v>244</v>
      </c>
      <c r="B6" s="40" t="s">
        <v>240</v>
      </c>
      <c r="C6" s="455"/>
      <c r="D6" s="493"/>
      <c r="E6" s="493"/>
      <c r="F6" s="455"/>
      <c r="G6" s="455"/>
      <c r="H6" s="455"/>
      <c r="I6" s="490"/>
      <c r="J6" s="490"/>
      <c r="K6" s="492"/>
      <c r="L6" s="61"/>
    </row>
    <row r="7" spans="1:11" ht="15">
      <c r="A7" s="7" t="s">
        <v>238</v>
      </c>
      <c r="B7" s="7" t="s">
        <v>237</v>
      </c>
      <c r="C7" s="8">
        <v>3</v>
      </c>
      <c r="D7" s="81">
        <v>4</v>
      </c>
      <c r="E7" s="81">
        <v>5</v>
      </c>
      <c r="F7" s="8">
        <v>6</v>
      </c>
      <c r="G7" s="8">
        <v>7</v>
      </c>
      <c r="H7" s="8">
        <v>8</v>
      </c>
      <c r="I7" s="8">
        <v>9</v>
      </c>
      <c r="J7" s="8">
        <v>10</v>
      </c>
      <c r="K7" s="36">
        <v>11</v>
      </c>
    </row>
    <row r="8" spans="1:11" ht="15">
      <c r="A8" s="9" t="s">
        <v>312</v>
      </c>
      <c r="B8" s="7"/>
      <c r="C8" s="8"/>
      <c r="D8" s="477" t="s">
        <v>116</v>
      </c>
      <c r="E8" s="478"/>
      <c r="F8" s="478"/>
      <c r="G8" s="478"/>
      <c r="H8" s="478"/>
      <c r="I8" s="478"/>
      <c r="J8" s="478"/>
      <c r="K8" s="479"/>
    </row>
    <row r="9" spans="1:11" ht="15">
      <c r="A9" s="9" t="s">
        <v>312</v>
      </c>
      <c r="B9" s="7" t="s">
        <v>238</v>
      </c>
      <c r="C9" s="8"/>
      <c r="D9" s="483" t="s">
        <v>117</v>
      </c>
      <c r="E9" s="483"/>
      <c r="F9" s="483"/>
      <c r="G9" s="483"/>
      <c r="H9" s="483"/>
      <c r="I9" s="483"/>
      <c r="J9" s="483"/>
      <c r="K9" s="483"/>
    </row>
    <row r="10" spans="1:11" ht="22.5">
      <c r="A10" s="49"/>
      <c r="B10" s="7"/>
      <c r="C10" s="6">
        <v>1</v>
      </c>
      <c r="D10" s="186" t="s">
        <v>118</v>
      </c>
      <c r="E10" s="51" t="s">
        <v>120</v>
      </c>
      <c r="F10" s="193">
        <v>98.18</v>
      </c>
      <c r="G10" s="193">
        <v>98.18</v>
      </c>
      <c r="H10" s="193">
        <v>98.134</v>
      </c>
      <c r="I10" s="188">
        <f>H10/G10</f>
        <v>0.9995314728050518</v>
      </c>
      <c r="J10" s="41">
        <f>H10/F10*100</f>
        <v>99.95314728050518</v>
      </c>
      <c r="K10" s="8"/>
    </row>
    <row r="11" spans="1:11" ht="22.5">
      <c r="A11" s="49"/>
      <c r="B11" s="7"/>
      <c r="C11" s="6">
        <v>2</v>
      </c>
      <c r="D11" s="50" t="s">
        <v>119</v>
      </c>
      <c r="E11" s="51" t="s">
        <v>355</v>
      </c>
      <c r="F11" s="192">
        <v>72</v>
      </c>
      <c r="G11" s="192">
        <v>72</v>
      </c>
      <c r="H11" s="192">
        <v>72</v>
      </c>
      <c r="I11" s="188">
        <f>H11/G11</f>
        <v>1</v>
      </c>
      <c r="J11" s="41">
        <f>H11/F11*100</f>
        <v>100</v>
      </c>
      <c r="K11" s="8"/>
    </row>
    <row r="12" spans="1:11" ht="33.75">
      <c r="A12" s="49"/>
      <c r="B12" s="7"/>
      <c r="C12" s="6">
        <v>3</v>
      </c>
      <c r="D12" s="50" t="s">
        <v>121</v>
      </c>
      <c r="E12" s="51" t="s">
        <v>122</v>
      </c>
      <c r="F12" s="56">
        <v>1075.16</v>
      </c>
      <c r="G12" s="56">
        <v>1067.4</v>
      </c>
      <c r="H12" s="56">
        <v>1067.4</v>
      </c>
      <c r="I12" s="188">
        <f>H12/G12</f>
        <v>1</v>
      </c>
      <c r="J12" s="41">
        <f>H12/F12*100</f>
        <v>99.2782469585922</v>
      </c>
      <c r="K12" s="8"/>
    </row>
    <row r="13" spans="1:11" ht="120.75">
      <c r="A13" s="49"/>
      <c r="B13" s="7"/>
      <c r="C13" s="6">
        <v>4</v>
      </c>
      <c r="D13" s="103" t="s">
        <v>123</v>
      </c>
      <c r="E13" s="6" t="s">
        <v>355</v>
      </c>
      <c r="F13" s="56">
        <v>25.4</v>
      </c>
      <c r="G13" s="56">
        <v>73</v>
      </c>
      <c r="H13" s="56">
        <v>73.4</v>
      </c>
      <c r="I13" s="188">
        <f>H13/G13</f>
        <v>1.0054794520547945</v>
      </c>
      <c r="J13" s="41">
        <f>H13/F13*100</f>
        <v>288.9763779527559</v>
      </c>
      <c r="K13" s="187"/>
    </row>
    <row r="14" spans="1:12" s="184" customFormat="1" ht="15">
      <c r="A14" s="49" t="s">
        <v>312</v>
      </c>
      <c r="B14" s="9" t="s">
        <v>243</v>
      </c>
      <c r="C14" s="161"/>
      <c r="D14" s="477" t="s">
        <v>99</v>
      </c>
      <c r="E14" s="478"/>
      <c r="F14" s="478"/>
      <c r="G14" s="478"/>
      <c r="H14" s="478"/>
      <c r="I14" s="478"/>
      <c r="J14" s="478"/>
      <c r="K14" s="479"/>
      <c r="L14" s="183"/>
    </row>
    <row r="15" spans="1:11" ht="123.75">
      <c r="A15" s="49" t="s">
        <v>312</v>
      </c>
      <c r="B15" s="7" t="s">
        <v>243</v>
      </c>
      <c r="C15" s="6">
        <v>1</v>
      </c>
      <c r="D15" s="50" t="s">
        <v>100</v>
      </c>
      <c r="E15" s="185" t="s">
        <v>355</v>
      </c>
      <c r="F15" s="189">
        <v>27.7</v>
      </c>
      <c r="G15" s="190">
        <v>28.8</v>
      </c>
      <c r="H15" s="191">
        <v>28.5</v>
      </c>
      <c r="I15" s="188">
        <f aca="true" t="shared" si="0" ref="I15:I23">H15/G15</f>
        <v>0.9895833333333333</v>
      </c>
      <c r="J15" s="41">
        <f aca="true" t="shared" si="1" ref="J15:J23">H15/F15*100</f>
        <v>102.88808664259928</v>
      </c>
      <c r="K15" s="51" t="s">
        <v>101</v>
      </c>
    </row>
    <row r="16" spans="1:11" ht="22.5">
      <c r="A16" s="49" t="s">
        <v>312</v>
      </c>
      <c r="B16" s="7" t="s">
        <v>243</v>
      </c>
      <c r="C16" s="6">
        <v>2</v>
      </c>
      <c r="D16" s="50" t="s">
        <v>102</v>
      </c>
      <c r="E16" s="160" t="s">
        <v>355</v>
      </c>
      <c r="F16" s="8">
        <v>0</v>
      </c>
      <c r="G16" s="168">
        <v>0</v>
      </c>
      <c r="H16" s="6">
        <v>0.016</v>
      </c>
      <c r="I16" s="188">
        <v>0</v>
      </c>
      <c r="J16" s="41">
        <v>100</v>
      </c>
      <c r="K16" s="51" t="s">
        <v>103</v>
      </c>
    </row>
    <row r="17" spans="1:11" ht="56.25">
      <c r="A17" s="49" t="s">
        <v>312</v>
      </c>
      <c r="B17" s="7" t="s">
        <v>243</v>
      </c>
      <c r="C17" s="6">
        <v>3</v>
      </c>
      <c r="D17" s="50" t="s">
        <v>104</v>
      </c>
      <c r="E17" s="160" t="s">
        <v>355</v>
      </c>
      <c r="F17" s="8">
        <v>0</v>
      </c>
      <c r="G17" s="168">
        <v>0</v>
      </c>
      <c r="H17" s="6">
        <v>0</v>
      </c>
      <c r="I17" s="188">
        <v>1</v>
      </c>
      <c r="J17" s="41">
        <v>100</v>
      </c>
      <c r="K17" s="51"/>
    </row>
    <row r="18" spans="1:11" ht="22.5">
      <c r="A18" s="49" t="s">
        <v>312</v>
      </c>
      <c r="B18" s="7" t="s">
        <v>243</v>
      </c>
      <c r="C18" s="6">
        <v>4</v>
      </c>
      <c r="D18" s="50" t="s">
        <v>105</v>
      </c>
      <c r="E18" s="160" t="s">
        <v>355</v>
      </c>
      <c r="F18" s="8">
        <v>0</v>
      </c>
      <c r="G18" s="168">
        <v>0</v>
      </c>
      <c r="H18" s="6">
        <v>0</v>
      </c>
      <c r="I18" s="188">
        <v>1</v>
      </c>
      <c r="J18" s="41">
        <v>100</v>
      </c>
      <c r="K18" s="51"/>
    </row>
    <row r="19" spans="1:11" ht="78.75">
      <c r="A19" s="49" t="s">
        <v>312</v>
      </c>
      <c r="B19" s="7" t="s">
        <v>243</v>
      </c>
      <c r="C19" s="6">
        <v>5</v>
      </c>
      <c r="D19" s="50" t="s">
        <v>106</v>
      </c>
      <c r="E19" s="160" t="s">
        <v>355</v>
      </c>
      <c r="F19" s="8">
        <v>83.4</v>
      </c>
      <c r="G19" s="168">
        <v>34.7</v>
      </c>
      <c r="H19" s="6">
        <v>91.7</v>
      </c>
      <c r="I19" s="188">
        <f>G19/H19</f>
        <v>0.37840785169029445</v>
      </c>
      <c r="J19" s="41">
        <f t="shared" si="1"/>
        <v>109.95203836930456</v>
      </c>
      <c r="K19" s="51" t="s">
        <v>107</v>
      </c>
    </row>
    <row r="20" spans="1:11" ht="96.75" customHeight="1">
      <c r="A20" s="49" t="s">
        <v>312</v>
      </c>
      <c r="B20" s="7" t="s">
        <v>243</v>
      </c>
      <c r="C20" s="6">
        <v>6</v>
      </c>
      <c r="D20" s="50" t="s">
        <v>108</v>
      </c>
      <c r="E20" s="160" t="s">
        <v>109</v>
      </c>
      <c r="F20" s="8">
        <v>72.5</v>
      </c>
      <c r="G20" s="168" t="s">
        <v>110</v>
      </c>
      <c r="H20" s="6">
        <v>72.5</v>
      </c>
      <c r="I20" s="188">
        <v>1</v>
      </c>
      <c r="J20" s="41">
        <f t="shared" si="1"/>
        <v>100</v>
      </c>
      <c r="K20" s="51" t="s">
        <v>111</v>
      </c>
    </row>
    <row r="21" spans="1:11" ht="67.5">
      <c r="A21" s="49" t="s">
        <v>312</v>
      </c>
      <c r="B21" s="7" t="s">
        <v>243</v>
      </c>
      <c r="C21" s="6">
        <v>7</v>
      </c>
      <c r="D21" s="50" t="s">
        <v>112</v>
      </c>
      <c r="E21" s="160" t="s">
        <v>355</v>
      </c>
      <c r="F21" s="8">
        <v>100</v>
      </c>
      <c r="G21" s="168">
        <v>100</v>
      </c>
      <c r="H21" s="6">
        <v>100</v>
      </c>
      <c r="I21" s="188">
        <f t="shared" si="0"/>
        <v>1</v>
      </c>
      <c r="J21" s="41">
        <f t="shared" si="1"/>
        <v>100</v>
      </c>
      <c r="K21" s="51"/>
    </row>
    <row r="22" spans="1:11" ht="33.75">
      <c r="A22" s="49" t="s">
        <v>312</v>
      </c>
      <c r="B22" s="7" t="s">
        <v>243</v>
      </c>
      <c r="C22" s="6">
        <v>8</v>
      </c>
      <c r="D22" s="50" t="s">
        <v>113</v>
      </c>
      <c r="E22" s="160" t="s">
        <v>355</v>
      </c>
      <c r="F22" s="8">
        <v>97</v>
      </c>
      <c r="G22" s="168">
        <v>99</v>
      </c>
      <c r="H22" s="6">
        <v>99</v>
      </c>
      <c r="I22" s="188">
        <f t="shared" si="0"/>
        <v>1</v>
      </c>
      <c r="J22" s="41">
        <f t="shared" si="1"/>
        <v>102.06185567010309</v>
      </c>
      <c r="K22" s="51" t="s">
        <v>114</v>
      </c>
    </row>
    <row r="23" spans="1:11" ht="33.75">
      <c r="A23" s="49" t="s">
        <v>312</v>
      </c>
      <c r="B23" s="7" t="s">
        <v>243</v>
      </c>
      <c r="C23" s="6">
        <v>9</v>
      </c>
      <c r="D23" s="50" t="s">
        <v>115</v>
      </c>
      <c r="E23" s="160" t="s">
        <v>355</v>
      </c>
      <c r="F23" s="8">
        <v>100</v>
      </c>
      <c r="G23" s="168">
        <v>100</v>
      </c>
      <c r="H23" s="6">
        <v>100</v>
      </c>
      <c r="I23" s="188">
        <f t="shared" si="0"/>
        <v>1</v>
      </c>
      <c r="J23" s="41">
        <f t="shared" si="1"/>
        <v>100</v>
      </c>
      <c r="K23" s="51"/>
    </row>
    <row r="24" spans="1:11" ht="15">
      <c r="A24" s="7" t="s">
        <v>82</v>
      </c>
      <c r="B24" s="7" t="s">
        <v>318</v>
      </c>
      <c r="C24" s="8"/>
      <c r="D24" s="480" t="s">
        <v>98</v>
      </c>
      <c r="E24" s="481"/>
      <c r="F24" s="481"/>
      <c r="G24" s="481"/>
      <c r="H24" s="481"/>
      <c r="I24" s="481"/>
      <c r="J24" s="481"/>
      <c r="K24" s="482"/>
    </row>
    <row r="25" spans="1:11" ht="48">
      <c r="A25" s="494" t="s">
        <v>312</v>
      </c>
      <c r="B25" s="495">
        <v>3</v>
      </c>
      <c r="C25" s="173">
        <v>1</v>
      </c>
      <c r="D25" s="174" t="s">
        <v>83</v>
      </c>
      <c r="E25" s="173" t="s">
        <v>84</v>
      </c>
      <c r="F25" s="175">
        <f>1.99</f>
        <v>1.99</v>
      </c>
      <c r="G25" s="175">
        <v>0.68</v>
      </c>
      <c r="H25" s="173">
        <v>1.23</v>
      </c>
      <c r="I25" s="188">
        <f aca="true" t="shared" si="2" ref="I25:I33">H25/G25</f>
        <v>1.8088235294117645</v>
      </c>
      <c r="J25" s="41">
        <f aca="true" t="shared" si="3" ref="J25:J33">H25/F25*100</f>
        <v>61.80904522613066</v>
      </c>
      <c r="K25" s="173" t="s">
        <v>85</v>
      </c>
    </row>
    <row r="26" spans="1:11" ht="36">
      <c r="A26" s="494"/>
      <c r="B26" s="495"/>
      <c r="C26" s="176">
        <v>2</v>
      </c>
      <c r="D26" s="177" t="s">
        <v>86</v>
      </c>
      <c r="E26" s="176" t="s">
        <v>355</v>
      </c>
      <c r="F26" s="178">
        <f>77.36</f>
        <v>77.36</v>
      </c>
      <c r="G26" s="178">
        <v>89.45</v>
      </c>
      <c r="H26" s="178">
        <v>78</v>
      </c>
      <c r="I26" s="188">
        <f t="shared" si="2"/>
        <v>0.8719955282280604</v>
      </c>
      <c r="J26" s="41">
        <f t="shared" si="3"/>
        <v>100.82730093071355</v>
      </c>
      <c r="K26" s="173" t="s">
        <v>87</v>
      </c>
    </row>
    <row r="27" spans="1:11" ht="60">
      <c r="A27" s="494"/>
      <c r="B27" s="495"/>
      <c r="C27" s="173">
        <v>3</v>
      </c>
      <c r="D27" s="174" t="s">
        <v>88</v>
      </c>
      <c r="E27" s="173" t="s">
        <v>355</v>
      </c>
      <c r="F27" s="175">
        <f>0.91</f>
        <v>0.91</v>
      </c>
      <c r="G27" s="175">
        <v>3.2</v>
      </c>
      <c r="H27" s="179">
        <v>1.92</v>
      </c>
      <c r="I27" s="188">
        <f t="shared" si="2"/>
        <v>0.6</v>
      </c>
      <c r="J27" s="41">
        <f t="shared" si="3"/>
        <v>210.989010989011</v>
      </c>
      <c r="K27" s="173" t="s">
        <v>87</v>
      </c>
    </row>
    <row r="28" spans="1:11" ht="36">
      <c r="A28" s="494"/>
      <c r="B28" s="495"/>
      <c r="C28" s="173">
        <v>4</v>
      </c>
      <c r="D28" s="174" t="s">
        <v>89</v>
      </c>
      <c r="E28" s="173" t="s">
        <v>355</v>
      </c>
      <c r="F28" s="175">
        <f>2.59</f>
        <v>2.59</v>
      </c>
      <c r="G28" s="175">
        <v>2.5</v>
      </c>
      <c r="H28" s="179">
        <v>2.43</v>
      </c>
      <c r="I28" s="188">
        <f t="shared" si="2"/>
        <v>0.9720000000000001</v>
      </c>
      <c r="J28" s="41">
        <f t="shared" si="3"/>
        <v>93.82239382239383</v>
      </c>
      <c r="K28" s="173" t="s">
        <v>87</v>
      </c>
    </row>
    <row r="29" spans="1:11" ht="48">
      <c r="A29" s="494"/>
      <c r="B29" s="495"/>
      <c r="C29" s="173">
        <v>5</v>
      </c>
      <c r="D29" s="174" t="s">
        <v>90</v>
      </c>
      <c r="E29" s="173" t="s">
        <v>355</v>
      </c>
      <c r="F29" s="180">
        <f>67.06</f>
        <v>67.06</v>
      </c>
      <c r="G29" s="180">
        <v>100</v>
      </c>
      <c r="H29" s="180">
        <v>103.23</v>
      </c>
      <c r="I29" s="188">
        <f t="shared" si="2"/>
        <v>1.0323</v>
      </c>
      <c r="J29" s="41">
        <f t="shared" si="3"/>
        <v>153.9367730390695</v>
      </c>
      <c r="K29" s="181"/>
    </row>
    <row r="30" spans="1:11" ht="48">
      <c r="A30" s="494"/>
      <c r="B30" s="495"/>
      <c r="C30" s="173">
        <v>6</v>
      </c>
      <c r="D30" s="174" t="s">
        <v>91</v>
      </c>
      <c r="E30" s="173" t="s">
        <v>355</v>
      </c>
      <c r="F30" s="180">
        <f>101.33</f>
        <v>101.33</v>
      </c>
      <c r="G30" s="180">
        <v>100</v>
      </c>
      <c r="H30" s="180">
        <v>99.12</v>
      </c>
      <c r="I30" s="188">
        <f t="shared" si="2"/>
        <v>0.9912000000000001</v>
      </c>
      <c r="J30" s="41">
        <f t="shared" si="3"/>
        <v>97.81900720418435</v>
      </c>
      <c r="K30" s="181" t="s">
        <v>92</v>
      </c>
    </row>
    <row r="31" spans="1:11" ht="36">
      <c r="A31" s="494"/>
      <c r="B31" s="495"/>
      <c r="C31" s="173">
        <v>7</v>
      </c>
      <c r="D31" s="174" t="s">
        <v>93</v>
      </c>
      <c r="E31" s="173" t="s">
        <v>355</v>
      </c>
      <c r="F31" s="175">
        <v>0</v>
      </c>
      <c r="G31" s="175">
        <v>40</v>
      </c>
      <c r="H31" s="173">
        <v>0</v>
      </c>
      <c r="I31" s="188">
        <f t="shared" si="2"/>
        <v>0</v>
      </c>
      <c r="J31" s="41">
        <v>100</v>
      </c>
      <c r="K31" s="173" t="s">
        <v>94</v>
      </c>
    </row>
    <row r="32" spans="1:11" ht="120">
      <c r="A32" s="494"/>
      <c r="B32" s="495"/>
      <c r="C32" s="173">
        <v>8</v>
      </c>
      <c r="D32" s="174" t="s">
        <v>95</v>
      </c>
      <c r="E32" s="173" t="s">
        <v>355</v>
      </c>
      <c r="F32" s="175">
        <f>101.6</f>
        <v>101.6</v>
      </c>
      <c r="G32" s="175">
        <v>100</v>
      </c>
      <c r="H32" s="175">
        <v>101.62</v>
      </c>
      <c r="I32" s="188">
        <f t="shared" si="2"/>
        <v>1.0162</v>
      </c>
      <c r="J32" s="41">
        <f t="shared" si="3"/>
        <v>100.01968503937009</v>
      </c>
      <c r="K32" s="173"/>
    </row>
    <row r="33" spans="1:11" ht="84">
      <c r="A33" s="494"/>
      <c r="B33" s="495"/>
      <c r="C33" s="173">
        <v>9</v>
      </c>
      <c r="D33" s="174" t="s">
        <v>96</v>
      </c>
      <c r="E33" s="173" t="s">
        <v>355</v>
      </c>
      <c r="F33" s="175">
        <f>80.5</f>
        <v>80.5</v>
      </c>
      <c r="G33" s="175">
        <v>100</v>
      </c>
      <c r="H33" s="182">
        <v>86.2</v>
      </c>
      <c r="I33" s="188">
        <f t="shared" si="2"/>
        <v>0.862</v>
      </c>
      <c r="J33" s="41">
        <f t="shared" si="3"/>
        <v>107.08074534161491</v>
      </c>
      <c r="K33" s="173" t="s">
        <v>97</v>
      </c>
    </row>
    <row r="34" spans="1:11" ht="15">
      <c r="A34" s="49" t="s">
        <v>312</v>
      </c>
      <c r="B34" s="9" t="s">
        <v>326</v>
      </c>
      <c r="C34" s="161"/>
      <c r="D34" s="477" t="s">
        <v>505</v>
      </c>
      <c r="E34" s="478"/>
      <c r="F34" s="478"/>
      <c r="G34" s="478"/>
      <c r="H34" s="478"/>
      <c r="I34" s="478"/>
      <c r="J34" s="478"/>
      <c r="K34" s="479"/>
    </row>
    <row r="35" spans="1:11" ht="60">
      <c r="A35" s="49"/>
      <c r="B35" s="7"/>
      <c r="C35" s="6">
        <v>1</v>
      </c>
      <c r="D35" s="162" t="s">
        <v>77</v>
      </c>
      <c r="E35" s="163" t="s">
        <v>355</v>
      </c>
      <c r="F35" s="164">
        <v>100</v>
      </c>
      <c r="G35" s="165">
        <v>100</v>
      </c>
      <c r="H35" s="12">
        <v>100</v>
      </c>
      <c r="I35" s="188">
        <f>H35/G35</f>
        <v>1</v>
      </c>
      <c r="J35" s="41">
        <f>H35/F35*100</f>
        <v>100</v>
      </c>
      <c r="K35" s="51"/>
    </row>
    <row r="36" spans="1:11" ht="60">
      <c r="A36" s="49"/>
      <c r="B36" s="7"/>
      <c r="C36" s="6">
        <v>2</v>
      </c>
      <c r="D36" s="166" t="s">
        <v>78</v>
      </c>
      <c r="E36" s="163" t="s">
        <v>355</v>
      </c>
      <c r="F36" s="167">
        <v>99</v>
      </c>
      <c r="G36" s="168">
        <v>99.2</v>
      </c>
      <c r="H36" s="169">
        <v>99.2</v>
      </c>
      <c r="I36" s="188">
        <f>H36/G36</f>
        <v>1</v>
      </c>
      <c r="J36" s="41">
        <f>H36/F36*100</f>
        <v>100.20202020202021</v>
      </c>
      <c r="K36" s="51"/>
    </row>
    <row r="37" spans="1:11" ht="60.75">
      <c r="A37" s="49"/>
      <c r="B37" s="7"/>
      <c r="C37" s="6">
        <v>3</v>
      </c>
      <c r="D37" s="170" t="s">
        <v>79</v>
      </c>
      <c r="E37" s="163" t="s">
        <v>355</v>
      </c>
      <c r="F37" s="164">
        <v>100</v>
      </c>
      <c r="G37" s="165">
        <v>100</v>
      </c>
      <c r="H37" s="12">
        <v>100</v>
      </c>
      <c r="I37" s="188">
        <f>H37/G37</f>
        <v>1</v>
      </c>
      <c r="J37" s="41">
        <f>H37/F37*100</f>
        <v>100</v>
      </c>
      <c r="K37" s="51"/>
    </row>
    <row r="38" spans="1:11" ht="60">
      <c r="A38" s="49"/>
      <c r="B38" s="7"/>
      <c r="C38" s="6">
        <v>4</v>
      </c>
      <c r="D38" s="171" t="s">
        <v>80</v>
      </c>
      <c r="E38" s="160" t="s">
        <v>355</v>
      </c>
      <c r="F38" s="8">
        <v>0</v>
      </c>
      <c r="G38" s="172">
        <v>0</v>
      </c>
      <c r="H38" s="6">
        <v>0</v>
      </c>
      <c r="I38" s="188">
        <v>1</v>
      </c>
      <c r="J38" s="41">
        <v>100</v>
      </c>
      <c r="K38" s="51"/>
    </row>
    <row r="39" spans="1:11" ht="48">
      <c r="A39" s="49"/>
      <c r="B39" s="7"/>
      <c r="C39" s="6">
        <v>5</v>
      </c>
      <c r="D39" s="171" t="s">
        <v>81</v>
      </c>
      <c r="E39" s="163" t="s">
        <v>355</v>
      </c>
      <c r="F39" s="167">
        <v>6</v>
      </c>
      <c r="G39" s="168">
        <v>8</v>
      </c>
      <c r="H39" s="169">
        <v>8</v>
      </c>
      <c r="I39" s="188">
        <f>H39/G39</f>
        <v>1</v>
      </c>
      <c r="J39" s="41">
        <f>H39/F39*100</f>
        <v>133.33333333333331</v>
      </c>
      <c r="K39" s="51"/>
    </row>
    <row r="40" spans="1:11" ht="15">
      <c r="A40" s="9" t="s">
        <v>312</v>
      </c>
      <c r="B40" s="7" t="s">
        <v>313</v>
      </c>
      <c r="C40" s="8"/>
      <c r="D40" s="477" t="s">
        <v>311</v>
      </c>
      <c r="E40" s="478"/>
      <c r="F40" s="478"/>
      <c r="G40" s="478"/>
      <c r="H40" s="478"/>
      <c r="I40" s="478"/>
      <c r="J40" s="478"/>
      <c r="K40" s="479"/>
    </row>
    <row r="41" spans="1:11" ht="33.75">
      <c r="A41" s="49"/>
      <c r="B41" s="7"/>
      <c r="C41" s="6">
        <v>1</v>
      </c>
      <c r="D41" s="50" t="s">
        <v>352</v>
      </c>
      <c r="E41" s="51" t="s">
        <v>353</v>
      </c>
      <c r="F41" s="56">
        <v>98</v>
      </c>
      <c r="G41" s="56">
        <v>80</v>
      </c>
      <c r="H41" s="94" t="s">
        <v>373</v>
      </c>
      <c r="I41" s="188">
        <f>H41/G41</f>
        <v>1.24875</v>
      </c>
      <c r="J41" s="41">
        <f>H41/F41*100</f>
        <v>101.9387755102041</v>
      </c>
      <c r="K41" s="8"/>
    </row>
    <row r="42" spans="1:11" ht="45">
      <c r="A42" s="49"/>
      <c r="B42" s="7"/>
      <c r="C42" s="6">
        <v>2</v>
      </c>
      <c r="D42" s="50" t="s">
        <v>354</v>
      </c>
      <c r="E42" s="51" t="s">
        <v>355</v>
      </c>
      <c r="F42" s="56">
        <v>60</v>
      </c>
      <c r="G42" s="56">
        <v>65</v>
      </c>
      <c r="H42" s="56">
        <v>65</v>
      </c>
      <c r="I42" s="188">
        <f>H42/G42</f>
        <v>1</v>
      </c>
      <c r="J42" s="41">
        <f>H42/F42*100</f>
        <v>108.33333333333333</v>
      </c>
      <c r="K42" s="8" t="s">
        <v>357</v>
      </c>
    </row>
    <row r="43" spans="1:11" ht="78.75">
      <c r="A43" s="49"/>
      <c r="B43" s="7"/>
      <c r="C43" s="6">
        <v>3</v>
      </c>
      <c r="D43" s="50" t="s">
        <v>356</v>
      </c>
      <c r="E43" s="6" t="s">
        <v>355</v>
      </c>
      <c r="F43" s="94" t="s">
        <v>361</v>
      </c>
      <c r="G43" s="56">
        <v>40</v>
      </c>
      <c r="H43" s="94" t="s">
        <v>374</v>
      </c>
      <c r="I43" s="188">
        <f>H43/G43</f>
        <v>0.7175</v>
      </c>
      <c r="J43" s="41">
        <f>H43/F43*100</f>
        <v>989.655172413793</v>
      </c>
      <c r="K43" s="8"/>
    </row>
    <row r="44" spans="1:11" ht="15">
      <c r="A44" s="49"/>
      <c r="B44" s="7"/>
      <c r="C44" s="199"/>
      <c r="D44" s="484" t="s">
        <v>125</v>
      </c>
      <c r="E44" s="485"/>
      <c r="F44" s="485"/>
      <c r="G44" s="485"/>
      <c r="H44" s="485"/>
      <c r="I44" s="486"/>
      <c r="J44" s="486"/>
      <c r="K44" s="487"/>
    </row>
    <row r="45" spans="1:11" ht="57">
      <c r="A45" s="49"/>
      <c r="B45" s="201"/>
      <c r="C45" s="203">
        <v>1</v>
      </c>
      <c r="D45" s="204" t="s">
        <v>126</v>
      </c>
      <c r="E45" s="54" t="s">
        <v>129</v>
      </c>
      <c r="F45" s="206">
        <v>91.3</v>
      </c>
      <c r="G45" s="206">
        <v>96.9</v>
      </c>
      <c r="H45" s="206">
        <v>96.86</v>
      </c>
      <c r="I45" s="188">
        <f>H45/G45</f>
        <v>0.9995872033023735</v>
      </c>
      <c r="J45" s="41">
        <f>H45/F45*100</f>
        <v>106.08981380065718</v>
      </c>
      <c r="K45" s="227"/>
    </row>
    <row r="46" spans="1:11" ht="45.75">
      <c r="A46" s="49"/>
      <c r="B46" s="201"/>
      <c r="C46" s="203">
        <v>2</v>
      </c>
      <c r="D46" s="204" t="s">
        <v>127</v>
      </c>
      <c r="E46" s="54" t="s">
        <v>129</v>
      </c>
      <c r="F46" s="206" t="s">
        <v>130</v>
      </c>
      <c r="G46" s="206" t="s">
        <v>131</v>
      </c>
      <c r="H46" s="206"/>
      <c r="I46" s="188"/>
      <c r="J46" s="226"/>
      <c r="K46" s="202" t="s">
        <v>132</v>
      </c>
    </row>
    <row r="47" spans="1:11" ht="45.75">
      <c r="A47" s="49"/>
      <c r="B47" s="201"/>
      <c r="C47" s="203">
        <v>3</v>
      </c>
      <c r="D47" s="205" t="s">
        <v>128</v>
      </c>
      <c r="E47" s="54" t="s">
        <v>129</v>
      </c>
      <c r="F47" s="206">
        <v>100</v>
      </c>
      <c r="G47" s="206">
        <v>100</v>
      </c>
      <c r="H47" s="206">
        <v>100</v>
      </c>
      <c r="I47" s="188">
        <f>H47/G47</f>
        <v>1</v>
      </c>
      <c r="J47" s="41">
        <f>H47/F47*100</f>
        <v>100</v>
      </c>
      <c r="K47" s="228"/>
    </row>
    <row r="49" spans="1:11" ht="15">
      <c r="A49" s="488" t="s">
        <v>307</v>
      </c>
      <c r="B49" s="488"/>
      <c r="C49" s="488"/>
      <c r="D49" s="488"/>
      <c r="E49" s="488"/>
      <c r="F49" s="488"/>
      <c r="G49" s="488"/>
      <c r="H49" s="488"/>
      <c r="I49" s="488"/>
      <c r="J49" s="488"/>
      <c r="K49" s="488"/>
    </row>
  </sheetData>
  <sheetProtection/>
  <mergeCells count="22">
    <mergeCell ref="B2:K2"/>
    <mergeCell ref="F5:F6"/>
    <mergeCell ref="G5:G6"/>
    <mergeCell ref="A4:B5"/>
    <mergeCell ref="H5:H6"/>
    <mergeCell ref="D44:K44"/>
    <mergeCell ref="A49:K49"/>
    <mergeCell ref="I4:I6"/>
    <mergeCell ref="J4:J6"/>
    <mergeCell ref="K4:K6"/>
    <mergeCell ref="D40:K40"/>
    <mergeCell ref="D4:D6"/>
    <mergeCell ref="E4:E6"/>
    <mergeCell ref="A25:A33"/>
    <mergeCell ref="B25:B33"/>
    <mergeCell ref="D34:K34"/>
    <mergeCell ref="D24:K24"/>
    <mergeCell ref="F4:H4"/>
    <mergeCell ref="C4:C6"/>
    <mergeCell ref="D8:K8"/>
    <mergeCell ref="D9:K9"/>
    <mergeCell ref="D14:K14"/>
  </mergeCells>
  <printOptions/>
  <pageMargins left="0.1968503937007874" right="0.1968503937007874" top="0.5905511811023623"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5"/>
  <sheetViews>
    <sheetView zoomScalePageLayoutView="0" workbookViewId="0" topLeftCell="A1">
      <selection activeCell="E8" sqref="E8"/>
    </sheetView>
  </sheetViews>
  <sheetFormatPr defaultColWidth="9.140625" defaultRowHeight="15"/>
  <cols>
    <col min="1" max="1" width="7.8515625" style="0" customWidth="1"/>
    <col min="2" max="2" width="45.7109375" style="0" customWidth="1"/>
    <col min="3" max="3" width="19.28125" style="0" customWidth="1"/>
    <col min="4" max="4" width="14.00390625" style="0" customWidth="1"/>
    <col min="5" max="5" width="48.57421875" style="0" customWidth="1"/>
    <col min="6" max="9" width="8.28125" style="0" customWidth="1"/>
    <col min="10" max="10" width="18.00390625" style="0" customWidth="1"/>
  </cols>
  <sheetData>
    <row r="1" spans="1:8" s="14" customFormat="1" ht="13.5" customHeight="1">
      <c r="A1" s="5"/>
      <c r="B1" s="5"/>
      <c r="C1" s="5"/>
      <c r="D1" s="5"/>
      <c r="E1" s="5"/>
      <c r="F1" s="5"/>
      <c r="G1" s="5"/>
      <c r="H1" s="3"/>
    </row>
    <row r="2" spans="1:9" s="14" customFormat="1" ht="13.5" customHeight="1">
      <c r="A2" s="496" t="s">
        <v>279</v>
      </c>
      <c r="B2" s="496"/>
      <c r="C2" s="496"/>
      <c r="D2" s="496"/>
      <c r="E2" s="496"/>
      <c r="F2" s="35"/>
      <c r="G2" s="35"/>
      <c r="H2" s="35"/>
      <c r="I2" s="35"/>
    </row>
    <row r="3" spans="1:9" s="14" customFormat="1" ht="13.5" customHeight="1">
      <c r="A3" s="5"/>
      <c r="B3" s="4"/>
      <c r="C3" s="4"/>
      <c r="D3" s="4"/>
      <c r="E3" s="4"/>
      <c r="F3" s="4"/>
      <c r="G3" s="4"/>
      <c r="H3" s="4"/>
      <c r="I3" s="4"/>
    </row>
    <row r="4" spans="1:5" s="34" customFormat="1" ht="32.25" customHeight="1">
      <c r="A4" s="33" t="s">
        <v>247</v>
      </c>
      <c r="B4" s="33" t="s">
        <v>280</v>
      </c>
      <c r="C4" s="33" t="s">
        <v>281</v>
      </c>
      <c r="D4" s="33" t="s">
        <v>282</v>
      </c>
      <c r="E4" s="33" t="s">
        <v>283</v>
      </c>
    </row>
    <row r="5" spans="1:5" s="154" customFormat="1" ht="51">
      <c r="A5" s="150">
        <v>1</v>
      </c>
      <c r="B5" s="151" t="s">
        <v>45</v>
      </c>
      <c r="C5" s="152" t="s">
        <v>42</v>
      </c>
      <c r="D5" s="152" t="s">
        <v>44</v>
      </c>
      <c r="E5" s="153" t="s">
        <v>43</v>
      </c>
    </row>
    <row r="6" spans="1:5" ht="74.25" customHeight="1">
      <c r="A6" s="32">
        <v>2</v>
      </c>
      <c r="B6" s="157" t="s">
        <v>45</v>
      </c>
      <c r="C6" s="157" t="s">
        <v>46</v>
      </c>
      <c r="D6" s="157" t="s">
        <v>47</v>
      </c>
      <c r="E6" s="194" t="s">
        <v>48</v>
      </c>
    </row>
    <row r="7" spans="1:5" s="154" customFormat="1" ht="89.25">
      <c r="A7" s="150">
        <v>3</v>
      </c>
      <c r="B7" s="157" t="s">
        <v>45</v>
      </c>
      <c r="C7" s="152" t="s">
        <v>49</v>
      </c>
      <c r="D7" s="152" t="s">
        <v>51</v>
      </c>
      <c r="E7" s="153" t="s">
        <v>50</v>
      </c>
    </row>
    <row r="8" spans="1:5" ht="51.75">
      <c r="A8" s="32">
        <v>4</v>
      </c>
      <c r="B8" s="157" t="s">
        <v>45</v>
      </c>
      <c r="C8" s="195" t="s">
        <v>54</v>
      </c>
      <c r="D8" s="196">
        <v>923</v>
      </c>
      <c r="E8" s="159" t="s">
        <v>55</v>
      </c>
    </row>
    <row r="9" spans="1:5" ht="89.25">
      <c r="A9" s="32">
        <v>5</v>
      </c>
      <c r="B9" s="157" t="s">
        <v>45</v>
      </c>
      <c r="C9" s="152" t="s">
        <v>53</v>
      </c>
      <c r="D9" s="152" t="s">
        <v>52</v>
      </c>
      <c r="E9" s="151" t="s">
        <v>50</v>
      </c>
    </row>
    <row r="10" spans="1:5" s="154" customFormat="1" ht="114.75">
      <c r="A10" s="150">
        <v>6</v>
      </c>
      <c r="B10" s="150" t="s">
        <v>41</v>
      </c>
      <c r="C10" s="155">
        <v>42618</v>
      </c>
      <c r="D10" s="150">
        <v>1649</v>
      </c>
      <c r="E10" s="158" t="s">
        <v>56</v>
      </c>
    </row>
    <row r="11" spans="1:5" ht="153">
      <c r="A11" s="32">
        <v>7</v>
      </c>
      <c r="B11" s="150" t="s">
        <v>41</v>
      </c>
      <c r="C11" s="197" t="s">
        <v>57</v>
      </c>
      <c r="D11" s="157">
        <v>1879</v>
      </c>
      <c r="E11" s="194" t="s">
        <v>58</v>
      </c>
    </row>
    <row r="12" spans="1:5" ht="63.75">
      <c r="A12" s="32">
        <v>8</v>
      </c>
      <c r="B12" s="150" t="s">
        <v>41</v>
      </c>
      <c r="C12" s="152" t="s">
        <v>59</v>
      </c>
      <c r="D12" s="152" t="s">
        <v>60</v>
      </c>
      <c r="E12" s="151" t="s">
        <v>61</v>
      </c>
    </row>
    <row r="13" spans="1:5" ht="26.25">
      <c r="A13" s="32">
        <v>9</v>
      </c>
      <c r="B13" s="159" t="s">
        <v>62</v>
      </c>
      <c r="C13" s="157" t="s">
        <v>63</v>
      </c>
      <c r="D13" s="157" t="s">
        <v>64</v>
      </c>
      <c r="E13" s="159" t="s">
        <v>65</v>
      </c>
    </row>
    <row r="14" spans="1:5" ht="90">
      <c r="A14" s="32">
        <v>10</v>
      </c>
      <c r="B14" s="150" t="s">
        <v>41</v>
      </c>
      <c r="C14" s="57" t="s">
        <v>66</v>
      </c>
      <c r="D14" s="32">
        <v>2952</v>
      </c>
      <c r="E14" s="158" t="s">
        <v>67</v>
      </c>
    </row>
    <row r="15" ht="15">
      <c r="E15" s="156"/>
    </row>
  </sheetData>
  <sheetProtection/>
  <mergeCells count="1">
    <mergeCell ref="A2:E2"/>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5"/>
  <sheetViews>
    <sheetView zoomScalePageLayoutView="0" workbookViewId="0" topLeftCell="A10">
      <selection activeCell="I8" sqref="I8"/>
    </sheetView>
  </sheetViews>
  <sheetFormatPr defaultColWidth="15.57421875" defaultRowHeight="15"/>
  <cols>
    <col min="1" max="1" width="4.421875" style="52" customWidth="1"/>
    <col min="2" max="2" width="5.00390625" style="52" customWidth="1"/>
    <col min="3" max="3" width="29.00390625" style="52" customWidth="1"/>
    <col min="4" max="4" width="18.140625" style="52" customWidth="1"/>
    <col min="5" max="5" width="22.421875" style="52" customWidth="1"/>
    <col min="6" max="6" width="13.00390625" style="52" customWidth="1"/>
    <col min="7" max="7" width="13.7109375" style="52" customWidth="1"/>
    <col min="8" max="8" width="11.28125" style="52" customWidth="1"/>
    <col min="9" max="9" width="10.28125" style="52" customWidth="1"/>
    <col min="10" max="10" width="11.28125" style="52" customWidth="1"/>
    <col min="11" max="16384" width="15.57421875" style="52" customWidth="1"/>
  </cols>
  <sheetData>
    <row r="1" spans="1:10" ht="15">
      <c r="A1" s="440" t="s">
        <v>71</v>
      </c>
      <c r="B1" s="440"/>
      <c r="C1" s="440"/>
      <c r="D1" s="440"/>
      <c r="E1" s="440"/>
      <c r="F1" s="440"/>
      <c r="G1" s="440"/>
      <c r="H1" s="440"/>
      <c r="I1" s="440"/>
      <c r="J1" s="440"/>
    </row>
    <row r="3" spans="1:10" s="53" customFormat="1" ht="84" customHeight="1">
      <c r="A3" s="455" t="s">
        <v>239</v>
      </c>
      <c r="B3" s="455"/>
      <c r="C3" s="499" t="s">
        <v>263</v>
      </c>
      <c r="D3" s="497" t="s">
        <v>224</v>
      </c>
      <c r="E3" s="498" t="s">
        <v>225</v>
      </c>
      <c r="F3" s="55" t="s">
        <v>226</v>
      </c>
      <c r="G3" s="55" t="s">
        <v>227</v>
      </c>
      <c r="H3" s="55" t="s">
        <v>228</v>
      </c>
      <c r="I3" s="55" t="s">
        <v>229</v>
      </c>
      <c r="J3" s="55" t="s">
        <v>230</v>
      </c>
    </row>
    <row r="4" spans="1:10" s="53" customFormat="1" ht="12.75">
      <c r="A4" s="40" t="s">
        <v>244</v>
      </c>
      <c r="B4" s="40" t="s">
        <v>240</v>
      </c>
      <c r="C4" s="499"/>
      <c r="D4" s="497"/>
      <c r="E4" s="498"/>
      <c r="F4" s="54" t="s">
        <v>231</v>
      </c>
      <c r="G4" s="54" t="s">
        <v>232</v>
      </c>
      <c r="H4" s="54" t="s">
        <v>233</v>
      </c>
      <c r="I4" s="54" t="s">
        <v>234</v>
      </c>
      <c r="J4" s="54" t="s">
        <v>235</v>
      </c>
    </row>
    <row r="5" spans="1:10" s="53" customFormat="1" ht="11.25">
      <c r="A5" s="40" t="s">
        <v>238</v>
      </c>
      <c r="B5" s="40" t="s">
        <v>237</v>
      </c>
      <c r="C5" s="207">
        <v>3</v>
      </c>
      <c r="D5" s="208">
        <v>4</v>
      </c>
      <c r="E5" s="209">
        <v>5</v>
      </c>
      <c r="F5" s="54" t="s">
        <v>305</v>
      </c>
      <c r="G5" s="54">
        <v>7</v>
      </c>
      <c r="H5" s="54">
        <v>8</v>
      </c>
      <c r="I5" s="54">
        <v>9</v>
      </c>
      <c r="J5" s="54" t="s">
        <v>304</v>
      </c>
    </row>
    <row r="6" spans="1:10" s="212" customFormat="1" ht="84">
      <c r="A6" s="210" t="s">
        <v>312</v>
      </c>
      <c r="B6" s="211"/>
      <c r="C6" s="109" t="s">
        <v>133</v>
      </c>
      <c r="D6" s="108" t="s">
        <v>135</v>
      </c>
      <c r="E6" s="222" t="s">
        <v>134</v>
      </c>
      <c r="F6" s="217">
        <f>G6*J6</f>
        <v>0.9290928050052139</v>
      </c>
      <c r="G6" s="217">
        <v>0.891</v>
      </c>
      <c r="H6" s="217">
        <v>1</v>
      </c>
      <c r="I6" s="217">
        <v>0.959</v>
      </c>
      <c r="J6" s="217">
        <f>H6/I6</f>
        <v>1.0427528675703859</v>
      </c>
    </row>
    <row r="7" spans="1:10" s="212" customFormat="1" ht="49.5" customHeight="1">
      <c r="A7" s="213" t="s">
        <v>312</v>
      </c>
      <c r="B7" s="213" t="s">
        <v>238</v>
      </c>
      <c r="C7" s="214" t="s">
        <v>76</v>
      </c>
      <c r="D7" s="181" t="s">
        <v>135</v>
      </c>
      <c r="E7" s="223" t="s">
        <v>134</v>
      </c>
      <c r="F7" s="217">
        <f aca="true" t="shared" si="0" ref="F7:F12">G7*J7</f>
        <v>1.026694045174538</v>
      </c>
      <c r="G7" s="217">
        <v>1</v>
      </c>
      <c r="H7" s="217">
        <v>1</v>
      </c>
      <c r="I7" s="217">
        <v>0.974</v>
      </c>
      <c r="J7" s="217">
        <f aca="true" t="shared" si="1" ref="J7:J12">H7/I7</f>
        <v>1.026694045174538</v>
      </c>
    </row>
    <row r="8" spans="1:10" s="212" customFormat="1" ht="48">
      <c r="A8" s="213" t="s">
        <v>312</v>
      </c>
      <c r="B8" s="213" t="s">
        <v>237</v>
      </c>
      <c r="C8" s="214" t="s">
        <v>68</v>
      </c>
      <c r="D8" s="215" t="s">
        <v>136</v>
      </c>
      <c r="E8" s="224" t="s">
        <v>75</v>
      </c>
      <c r="F8" s="217">
        <f t="shared" si="0"/>
        <v>0.8239436619718309</v>
      </c>
      <c r="G8" s="217">
        <v>0.819</v>
      </c>
      <c r="H8" s="217">
        <v>1</v>
      </c>
      <c r="I8" s="217">
        <v>0.994</v>
      </c>
      <c r="J8" s="217">
        <f t="shared" si="1"/>
        <v>1.0060362173038229</v>
      </c>
    </row>
    <row r="9" spans="1:10" s="212" customFormat="1" ht="72">
      <c r="A9" s="213" t="s">
        <v>312</v>
      </c>
      <c r="B9" s="213" t="s">
        <v>318</v>
      </c>
      <c r="C9" s="216" t="s">
        <v>69</v>
      </c>
      <c r="D9" s="215" t="s">
        <v>137</v>
      </c>
      <c r="E9" s="224" t="s">
        <v>72</v>
      </c>
      <c r="F9" s="217">
        <f t="shared" si="0"/>
        <v>0.9332566168009206</v>
      </c>
      <c r="G9" s="217">
        <v>0.811</v>
      </c>
      <c r="H9" s="217">
        <v>1</v>
      </c>
      <c r="I9" s="217">
        <v>0.869</v>
      </c>
      <c r="J9" s="217">
        <f t="shared" si="1"/>
        <v>1.1507479861910241</v>
      </c>
    </row>
    <row r="10" spans="1:10" s="212" customFormat="1" ht="48">
      <c r="A10" s="213" t="s">
        <v>312</v>
      </c>
      <c r="B10" s="213" t="s">
        <v>326</v>
      </c>
      <c r="C10" s="218" t="s">
        <v>70</v>
      </c>
      <c r="D10" s="181" t="s">
        <v>135</v>
      </c>
      <c r="E10" s="224" t="s">
        <v>74</v>
      </c>
      <c r="F10" s="217">
        <f t="shared" si="0"/>
        <v>1</v>
      </c>
      <c r="G10" s="217">
        <v>1</v>
      </c>
      <c r="H10" s="217">
        <v>1</v>
      </c>
      <c r="I10" s="225">
        <v>1</v>
      </c>
      <c r="J10" s="217">
        <f t="shared" si="1"/>
        <v>1</v>
      </c>
    </row>
    <row r="11" spans="1:10" s="212" customFormat="1" ht="60">
      <c r="A11" s="213" t="s">
        <v>312</v>
      </c>
      <c r="B11" s="213" t="s">
        <v>313</v>
      </c>
      <c r="C11" s="219" t="s">
        <v>311</v>
      </c>
      <c r="D11" s="181" t="s">
        <v>135</v>
      </c>
      <c r="E11" s="224" t="s">
        <v>73</v>
      </c>
      <c r="F11" s="217">
        <f t="shared" si="0"/>
        <v>0.906</v>
      </c>
      <c r="G11" s="217">
        <v>0.906</v>
      </c>
      <c r="H11" s="217">
        <v>1</v>
      </c>
      <c r="I11" s="217">
        <v>1</v>
      </c>
      <c r="J11" s="217">
        <f t="shared" si="1"/>
        <v>1</v>
      </c>
    </row>
    <row r="12" spans="1:10" s="212" customFormat="1" ht="48">
      <c r="A12" s="220">
        <v>9</v>
      </c>
      <c r="B12" s="220">
        <v>6</v>
      </c>
      <c r="C12" s="221" t="s">
        <v>138</v>
      </c>
      <c r="D12" s="215" t="s">
        <v>136</v>
      </c>
      <c r="E12" s="224" t="s">
        <v>75</v>
      </c>
      <c r="F12" s="217">
        <f t="shared" si="0"/>
        <v>2.717391304347826</v>
      </c>
      <c r="G12" s="217">
        <v>1</v>
      </c>
      <c r="H12" s="217">
        <v>1</v>
      </c>
      <c r="I12" s="217">
        <v>0.368</v>
      </c>
      <c r="J12" s="217">
        <f t="shared" si="1"/>
        <v>2.717391304347826</v>
      </c>
    </row>
    <row r="13" ht="15">
      <c r="B13" s="82" t="s">
        <v>308</v>
      </c>
    </row>
    <row r="14" ht="15">
      <c r="B14" s="83" t="s">
        <v>309</v>
      </c>
    </row>
    <row r="15" ht="15">
      <c r="B15" s="83" t="s">
        <v>310</v>
      </c>
    </row>
  </sheetData>
  <sheetProtection/>
  <mergeCells count="5">
    <mergeCell ref="A1:J1"/>
    <mergeCell ref="D3:D4"/>
    <mergeCell ref="E3:E4"/>
    <mergeCell ref="A3:B3"/>
    <mergeCell ref="C3:C4"/>
  </mergeCells>
  <printOptions/>
  <pageMargins left="0.3937007874015748" right="0.3937007874015748" top="0.5905511811023623"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2017-03-14T10:15:39Z</cp:lastPrinted>
  <dcterms:created xsi:type="dcterms:W3CDTF">2006-09-28T05:33:49Z</dcterms:created>
  <dcterms:modified xsi:type="dcterms:W3CDTF">2017-03-20T05:27:20Z</dcterms:modified>
  <cp:category/>
  <cp:version/>
  <cp:contentType/>
  <cp:contentStatus/>
</cp:coreProperties>
</file>