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475" activeTab="0"/>
  </bookViews>
  <sheets>
    <sheet name="ф 1" sheetId="1" r:id="rId1"/>
    <sheet name="ф 2" sheetId="2" r:id="rId2"/>
    <sheet name="ф 3" sheetId="3" r:id="rId3"/>
    <sheet name="ф 4" sheetId="4" r:id="rId4"/>
    <sheet name="ф 5" sheetId="5" r:id="rId5"/>
    <sheet name="ф 6" sheetId="6" r:id="rId6"/>
    <sheet name="ф7расчет по году" sheetId="7" r:id="rId7"/>
  </sheets>
  <definedNames/>
  <calcPr fullCalcOnLoad="1"/>
</workbook>
</file>

<file path=xl/sharedStrings.xml><?xml version="1.0" encoding="utf-8"?>
<sst xmlns="http://schemas.openxmlformats.org/spreadsheetml/2006/main" count="770" uniqueCount="303">
  <si>
    <t>хх</t>
  </si>
  <si>
    <t>…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</si>
  <si>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</si>
  <si>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</si>
  <si>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</si>
  <si>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тыс. руб.</t>
  </si>
  <si>
    <t>% исполнения к плану на отчетный год</t>
  </si>
  <si>
    <t>% исполнения к плану на отчетный период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</si>
  <si>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</si>
  <si>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</si>
  <si>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</si>
  <si>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</si>
  <si>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</si>
  <si>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</si>
  <si>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</si>
  <si>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</si>
  <si>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</si>
  <si>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</si>
  <si>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</si>
  <si>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</si>
  <si>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</si>
  <si>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</si>
  <si>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</si>
  <si>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</si>
  <si>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</si>
  <si>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</si>
  <si>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</si>
  <si>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</si>
  <si>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</si>
  <si>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№ п/п</t>
  </si>
  <si>
    <t>Наименование целевого показателя (индикатора)</t>
  </si>
  <si>
    <t>Единица измерения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</si>
  <si>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</si>
  <si>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</si>
  <si>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</si>
  <si>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</si>
  <si>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</si>
  <si>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</si>
  <si>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</si>
  <si>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</si>
  <si>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</si>
  <si>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</si>
  <si>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</si>
  <si>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</si>
  <si>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</si>
  <si>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</si>
  <si>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</si>
  <si>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</si>
  <si>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</si>
  <si>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</si>
  <si>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</si>
  <si>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</si>
  <si>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</si>
  <si>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</si>
  <si>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</si>
  <si>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</si>
  <si>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</si>
  <si>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</si>
  <si>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</si>
  <si>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</si>
  <si>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</si>
  <si>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</si>
  <si>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</si>
  <si>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</si>
  <si>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</si>
  <si>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</si>
  <si>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</si>
  <si>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План на отчетный период</t>
  </si>
  <si>
    <t>План на отчетный год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</si>
  <si>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</si>
  <si>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</si>
  <si>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</si>
  <si>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Срок выполнения фактический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</si>
  <si>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</si>
  <si>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</si>
  <si>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</si>
  <si>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</si>
  <si>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</si>
  <si>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</si>
  <si>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</si>
  <si>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Расходы бюджета муниципального образования на оказание муниципальной услуги (выполнение работы)</t>
  </si>
  <si>
    <t>Форма 7. Результаты оценки эффективности муниципальной  программы (подпрограммы)</t>
  </si>
  <si>
    <t>10=8/9</t>
  </si>
  <si>
    <t>6=7х10</t>
  </si>
  <si>
    <t xml:space="preserve">Примечание: </t>
  </si>
  <si>
    <t>- значения показателей округляются до 3-х знаков после запятой</t>
  </si>
  <si>
    <t>- к результатам оценки прикладывается расчет показателей</t>
  </si>
  <si>
    <t>06</t>
  </si>
  <si>
    <t>Программа "Безопасность"</t>
  </si>
  <si>
    <t>Управление ГО и ЧС</t>
  </si>
  <si>
    <t>Кассовые расходы, %</t>
  </si>
  <si>
    <t>Подпрограмма «Предупреждение и ликвидация последствий чрезвычайных ситуаций, реализация мер пожарной безопасности"</t>
  </si>
  <si>
    <t xml:space="preserve">Модернизация и реконструкция существующей комплексной системы экстренного  оповещения и информирования населения. </t>
  </si>
  <si>
    <t>Приобретение звуковых извещателей для комплексной системы экстренного оповещения населения и дальнейшее их обслуживание</t>
  </si>
  <si>
    <t>03</t>
  </si>
  <si>
    <t>14</t>
  </si>
  <si>
    <t>0616190</t>
  </si>
  <si>
    <t>Монтаж и установка комплексной системы экстренного оповещения населения, попадающего в зону катастрофического затопления при порыве или экстренной сработке гидротехнического сооружения на плотине Воткинского пруда</t>
  </si>
  <si>
    <t>Монтаж пульта управления комплексной ситемой экстренного оповещения населения в ЕДДС города</t>
  </si>
  <si>
    <t>Совершенствование обучения населения города Воткинска в области гражданской обороны защиты от чрезвычайных ситуаций</t>
  </si>
  <si>
    <t>Модернизация учебных классов и других помещений курсов гражданской защиты муниципального бюджетного учреждения "Управление по делам ГО и ЧС" города Воткинска"</t>
  </si>
  <si>
    <t>Получение лицензии курсами гражданской защиты муниципального бюджетного учреждения "Управление по делам ГО и ЧС города Воткинска" на ведение образовательной деятельности в области гражданской обороны и защиты от чрезвычайных ситуаций.</t>
  </si>
  <si>
    <t>Обслуживание автоматической охранно-пожарной сигнализации помещений складов мобилизационного резерва Правительства Удмуртской Республики</t>
  </si>
  <si>
    <t>Обновление учебно-материальной базы курсов гражданской защиты и учебно-консультационных пунктов по ГО и ЧС.</t>
  </si>
  <si>
    <t>Организация и проведение мероприятий, развивающих навыки безопасности проживания и повышающих культуру жизнедеятельности («Школа безопасности», «Соревнования санитарных постов», «Соревнования звеньев пожаротушения»)</t>
  </si>
  <si>
    <t>Проведение просветительской работы среди населения с использованием СМИ, печатной продукции (памятки, баннеры, плакаты) по вопросам безопасности проживания и повышения культуры жизнедеятельности</t>
  </si>
  <si>
    <t>Поддержание в готовности оперативной группы МО "Город Воткинск" к действиям в районах угрозы и (или) возникновения чрезвычайных ситуаций мирного и военного времени</t>
  </si>
  <si>
    <t>Приобретение для оперативной группы транспортного средства повышенной проходимости для выполнения задач по предназначению</t>
  </si>
  <si>
    <t>Приобретение индивидуальных средств радио-химической и биологической защиты (РХБЗ), приборов разведки и контроля</t>
  </si>
  <si>
    <t>04</t>
  </si>
  <si>
    <t>Техническое обслуживание, содержание и модернизация оборудования единой дежурной диспетчесркой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</si>
  <si>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социальнозначимыми объектами</t>
  </si>
  <si>
    <t>Оснащение ЕДДС города современными техническими средствами и программным обеспечением  "Географическая информационная система "ГЕО-Экстремум"</t>
  </si>
  <si>
    <t>05</t>
  </si>
  <si>
    <t>Выполнение противопожарных мероприятий  на территории города Воткинска и в лесных массивах, прилегающих к городской черте</t>
  </si>
  <si>
    <t>Ремонт и замена неисправных пожарных гидрантов, установка новых гидрантов с обозначением знаками мест их расположения и направления движения к ним</t>
  </si>
  <si>
    <t>Проведение работ по обустройству минерализованных полос в прилегающей к городу  лесной зоне и уход за ними.</t>
  </si>
  <si>
    <t>Установка пожарных аншлагов и благоустройство мест отдыха в лесных массивах</t>
  </si>
  <si>
    <t xml:space="preserve">Обеспечение безопасности на водных объектах </t>
  </si>
  <si>
    <t>Патрулирование акватории  Воткинского пруда во время прохождения купального сезона, в период ледостава и  паводковый период</t>
  </si>
  <si>
    <t>07</t>
  </si>
  <si>
    <t xml:space="preserve">Проведение дератизационных и акарицидных обработок территории </t>
  </si>
  <si>
    <t>Проведение работ по дератизации (против грызунов-переносчиков иксодовых клещей) территории муниципального образования "Город Воткинск" с привлечением специализированных организаций</t>
  </si>
  <si>
    <t>09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</si>
  <si>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</si>
  <si>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Приобретение адъютант-вакцины для домашних животных, в случаях ухудшения обстановки по бешенству в соответствии с решениями Комиссии по чрезвычайным ситуациям и обеспечению пожарной безопасности города Воткинска</t>
  </si>
  <si>
    <t>08</t>
  </si>
  <si>
    <t>Оказание муниципальных услуг (работ)</t>
  </si>
  <si>
    <t>Оказание муниципальной работы «Организация дежурно-диспетчерских услуг и информирование населения о чрезвычайных ситуациях и их последствиях»</t>
  </si>
  <si>
    <t>Повышение эффективности работы по борьбе с преступностью на территории города.</t>
  </si>
  <si>
    <t>Внедрение аппаратно-программного комплекса «Безопасный город».</t>
  </si>
  <si>
    <t>«Безопасность»</t>
  </si>
  <si>
    <t>Профилактика правонарушений» на территории МО "Город Воткинск" на 2015-2020 год</t>
  </si>
  <si>
    <t>-</t>
  </si>
  <si>
    <t xml:space="preserve">Форма 3. Отчет о выполнении основных мероприятий муниципальной программы 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</si>
  <si>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</si>
  <si>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</si>
  <si>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</si>
  <si>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Программа «Безопасность»</t>
  </si>
  <si>
    <t>Подпрограмма «Предупреждение и ликвидация последствий чрезвычайных ситуаций, реализация мер пожарной безопасности»</t>
  </si>
  <si>
    <t>Управление ГО и ЧС </t>
  </si>
  <si>
    <t>Ежемесячно</t>
  </si>
  <si>
    <t>Монтаж пульта управления комплексной системой экстренного оповещения населения в ЕДДС города</t>
  </si>
  <si>
    <t> Совершенствование обучения населения города Воткинска в области ГО и защиты от чрезвычайных ситуаций</t>
  </si>
  <si>
    <t> Управление ГО и ЧС</t>
  </si>
  <si>
    <t>Модернизация учебных классов и других помещений курсов гражданской защиты муниципального бюджетного учреждения "Управление по делам ГО" города Воткинска"</t>
  </si>
  <si>
    <t>Предоставлении услуг, в соответствии с лицензией</t>
  </si>
  <si>
    <t>Помещение складов находится под АОПС</t>
  </si>
  <si>
    <t>По плану ГО</t>
  </si>
  <si>
    <t>Привитие навыков выживания в экстремальной ситуации и оказания помощи пострадавшим при ЧС</t>
  </si>
  <si>
    <t>Техническое обслуживание, содержание и модернизация оборудования единой дежурной диспетчерской службы</t>
  </si>
  <si>
    <t>Содержание в рабочем состоянии прямых линий связи</t>
  </si>
  <si>
    <t>Проведение дератизационных и акарицидных обработок территории</t>
  </si>
  <si>
    <t>Оказание муниципальной услуги «Обучение работников предприятий и населения в области ГО  и защиты от чрезвычайных ситуаций»</t>
  </si>
  <si>
    <t>Повышение уровня знаний, практических навыков действий в ЧС и выполнении мероприятий ГО</t>
  </si>
  <si>
    <t>Принятие и обработка заявок и обращений</t>
  </si>
  <si>
    <t>Профилактика правонарушений» на территории МО "Город Воткинск" на 2015-2020</t>
  </si>
  <si>
    <t>Повышение эффективности работы по борьбе с преступностью на территории города</t>
  </si>
  <si>
    <t>Внедрение аппаратно-программного комплекса «Безопасный город»</t>
  </si>
  <si>
    <t>  Ежемесячно</t>
  </si>
  <si>
    <t> Ежемесячно 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</si>
  <si>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</si>
  <si>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Факт по состоянию на конец отчетного периода</t>
  </si>
  <si>
    <t>Расходы бюджета муниципального образования  на оказание муниципальной услуги (выполнение работы)</t>
  </si>
  <si>
    <t xml:space="preserve">Работающее население </t>
  </si>
  <si>
    <t>Неработающее население</t>
  </si>
  <si>
    <t>Учащиеся учебных учреждений</t>
  </si>
  <si>
    <t xml:space="preserve">Принятие, обработка заявок </t>
  </si>
  <si>
    <t>шт</t>
  </si>
  <si>
    <t>Оповещение руководства Администрации города Воткинска, дежурно-диспетчерских служб  и населения</t>
  </si>
  <si>
    <t>Тренировки по обеспечению организации дежурно-диспетчесрских услуг</t>
  </si>
  <si>
    <t xml:space="preserve">Форма 5. Отчет о достигнутых значениях целевых показателей (индикаторов) муниципальной программы </t>
  </si>
  <si>
    <t>Коды аналитической программной классификации</t>
  </si>
  <si>
    <t>Значения целевого показателя (индикатора)</t>
  </si>
  <si>
    <t>Относительное отклонение факта от плана, %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</si>
  <si>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</si>
  <si>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</si>
  <si>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</si>
  <si>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 xml:space="preserve">«Безопасность» </t>
  </si>
  <si>
    <t>Охват населения при информировании об угрозе или возникновении чрезвычайных ситуаций с использованием городской системы централизованного оповещения</t>
  </si>
  <si>
    <t>%</t>
  </si>
  <si>
    <t>Количество обученных на курсах гражданской защиты</t>
  </si>
  <si>
    <t>чел</t>
  </si>
  <si>
    <t>Количество принятых и обработанных сообщений  от граждан в ЕДДС</t>
  </si>
  <si>
    <t>Обеспеченность исправными пожарными гидрантами</t>
  </si>
  <si>
    <t>Уровень заболеваемости КВЭ на 100 тыс. населения</t>
  </si>
  <si>
    <t>Число случаев на 100 тыс. населения</t>
  </si>
  <si>
    <t>Подпрограмма «Профилактика правонарушений» на территории МО "Город Воткинск" на 2015-2020 годы</t>
  </si>
  <si>
    <t>Установка дополнительного пакета програмного обеспечения для системы видоенаблюдения "Безопасный город"плотине Воткинского пруда</t>
  </si>
  <si>
    <t> Уровень заболеваемости ГЛПС на 100 тыс. населения</t>
  </si>
  <si>
    <t>Число случаев</t>
  </si>
  <si>
    <t>Координатор муниципальной программы руководитель Аппарата Администрации Г.Воткинска</t>
  </si>
  <si>
    <t>Оказание муниципальной услуги «Реализация дополнительных профессиональных образовательных программ повышения квалификации»</t>
  </si>
  <si>
    <t>Оказание муниципальной работы «Подготовка и обучение неработающего населения в обдасти гражданской обороны»</t>
  </si>
  <si>
    <t>Оказание муниципальной работы «Обеспечение повседневной оеративной деятельности»</t>
  </si>
  <si>
    <t>1.08.6.</t>
  </si>
  <si>
    <t>Информирование населения</t>
  </si>
  <si>
    <t>Количество зарегистрированных пожаров в лесных массивах,прилегающих к городской черте</t>
  </si>
  <si>
    <t>06107619</t>
  </si>
  <si>
    <t>06108619</t>
  </si>
  <si>
    <t>06208619</t>
  </si>
  <si>
    <t>Линии находятся в рабочем состоянии</t>
  </si>
  <si>
    <t>Руководитель Аппарата Администрации</t>
  </si>
  <si>
    <t>Уплата налога на имущество</t>
  </si>
  <si>
    <t>0610860620</t>
  </si>
  <si>
    <t>Человеко-часов</t>
  </si>
  <si>
    <t>человеко-часов</t>
  </si>
  <si>
    <t>17.05.2017-проведеа дератизационная обработка (обработано 15 га)</t>
  </si>
  <si>
    <t>17.05.2017 -Акарицидная обработка -  (первичная обработано 50,5 га)</t>
  </si>
  <si>
    <t>Предоставление образовательных услуг, в соответствии с лицензией</t>
  </si>
  <si>
    <t>Проведены соревнования: 19.04.2017 - "Посты РХН"; 20.04.2017  "Соревнования санитарных постов"; 19.05.2017 "Школа безопасности"</t>
  </si>
  <si>
    <t>Памятка населению "Терроризм  угроза обществу" (1000 экзю); "Памятка о мерах пожарной безопасности в весенне-летний пожароопасный период", Статьи в СМИ</t>
  </si>
  <si>
    <t>Приобретение памяток, статьи в СМИ</t>
  </si>
  <si>
    <t>Повышение готовности оперативный дежурных ЕДДС к экстренному реагированию при угрозе возникновения ЧС</t>
  </si>
  <si>
    <t>Снижение групповой заболеваемости КВЭ</t>
  </si>
  <si>
    <t>Снижение групповой заболеваемости ГЛПС</t>
  </si>
  <si>
    <t>3</t>
  </si>
  <si>
    <t>Принятио и обработано 69125 заявок и обращений от граждан</t>
  </si>
  <si>
    <t>Подготовлено и обучено  в области ГО  - 1092 человеко-часа</t>
  </si>
  <si>
    <t>Обучено  в области ГО  12890 человеко-часов</t>
  </si>
  <si>
    <t>Трафик, электрическая энергия  на видеокамеры (5 точек)</t>
  </si>
  <si>
    <t>4 квартал 2017</t>
  </si>
  <si>
    <t>Получено из собственности Удмуртской Республики (Постановление Администрации г.Воткинска №1266 от 31.05.2017г) оборудование "ОКСИОН"</t>
  </si>
  <si>
    <t>Функционирует 5 точек с выводом информации на пульт управления ЕДДС</t>
  </si>
  <si>
    <t>__________Бородина И.В.</t>
  </si>
  <si>
    <t>Оказание муниципальной работы «Обеспечение повседневной оперативной деятельности»</t>
  </si>
  <si>
    <t>Оказание муниципальной работы «Подготовка и обучение неработающего населения в области гражданской обороны»</t>
  </si>
  <si>
    <t>за 2017 год</t>
  </si>
  <si>
    <t>ноябрь - декабрь 2017</t>
  </si>
  <si>
    <t>Создание условий для деятельности народных дружин и общественных объединений правоохранительной направленности на территории муниципального образования "Город Воткинск"</t>
  </si>
  <si>
    <t xml:space="preserve">Управление культуры, спорта и молодежной политики </t>
  </si>
  <si>
    <t>0620361930          0620307480</t>
  </si>
  <si>
    <t>622</t>
  </si>
  <si>
    <t>Профилактика правонарушений среди несовершеннолетних</t>
  </si>
  <si>
    <t>Администрация города Воткинска</t>
  </si>
  <si>
    <t>Проведение городского фестиваля волонтерских отрядов</t>
  </si>
  <si>
    <t>Проведение ежегодного смотра-конкурса общественных воспитателей несовершеннолетних</t>
  </si>
  <si>
    <t>10</t>
  </si>
  <si>
    <t>11</t>
  </si>
  <si>
    <t>12</t>
  </si>
  <si>
    <t>Количество зарегистрированных преступлений</t>
  </si>
  <si>
    <t>Количество преступлений, совершенных несовершеннолетними</t>
  </si>
  <si>
    <t>Количество участников народных дружин и общественных объединений правоохранительной напрвленности</t>
  </si>
  <si>
    <t>Колчиество граждан, участвующих в мероприятиях по профилактике правонарушений</t>
  </si>
  <si>
    <t>Количество (попыток совершения) террористических актов  и актов экстемистской направленности</t>
  </si>
  <si>
    <t xml:space="preserve">единиц </t>
  </si>
  <si>
    <t xml:space="preserve">человек </t>
  </si>
  <si>
    <t>человек</t>
  </si>
  <si>
    <t>единиц</t>
  </si>
  <si>
    <t>Профилактика правонарушений на улицах и в других общественных местах</t>
  </si>
  <si>
    <t>МВК по обеспечению профилактики правонарушений в городе Воткинске</t>
  </si>
  <si>
    <t>Снижение количества правонарушений, совершенных в общественных местах</t>
  </si>
  <si>
    <t>Количество правонарушений, совершенных в общественных местах - 530. Наблюдается снижение на 0,4% по сравнению с 2016 годом. (было532)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</si>
  <si>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</si>
  <si>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ежемесячно</t>
  </si>
  <si>
    <t>Сокращение количества фактов незаконного оборота спиртосодержащей продукции</t>
  </si>
  <si>
    <t>Выявлено 65 фактов незаконного оборота алкогольной и спиртосодержащей жидкости.</t>
  </si>
  <si>
    <t>Организация совместно с правоохранительными органами рейдов с целью профилактики правонарушений на территории образовательных учреждений</t>
  </si>
  <si>
    <t>Управление образования            КДН</t>
  </si>
  <si>
    <t>Сокращение количества правонарушений, совершенных на территории образовательных учреждений</t>
  </si>
  <si>
    <t>Проведено 14 рейдов.</t>
  </si>
  <si>
    <t>Проведение совместных с правоохранительными органами рейдов по провереке правил проведения молодежных дискотек в развлекательных учреждениях</t>
  </si>
  <si>
    <t xml:space="preserve">КДН, Управление культуры, спорта и молодежной политики, Общественные объединения правоохранительной направленности </t>
  </si>
  <si>
    <t>Сокращение количества правонарушений, совершенных на развлекательных мероприятиях для молодежи</t>
  </si>
  <si>
    <t>Проведено 4 рейда, проверены 17 учреждений.</t>
  </si>
  <si>
    <t>Заключение соглашений с частными охранными предприятиями, службами безопасности для участия в охране общественного порядка для проведении массовых мероприятий</t>
  </si>
  <si>
    <t>Управление культуры, спорта и молодежной политики                         Отдел режима секретности и мобилизационной работы</t>
  </si>
  <si>
    <t xml:space="preserve">Обеспечение бзопасности населения во время проведения массовых мероприятйи </t>
  </si>
  <si>
    <t>На массовых мероприятиях (спортивных, культурно-зрелищных и т.п) задействуются силы ДНД   Количество мероприятий в  охране которых приняли участие представители общественных формирований в 2017 году составило 43. Дополнительно привлекалась народная дружина "Дорожный патруль" г.Ижевск (Триатлон). В декабре для охраны ёлки и ледового городка был заключен договор с ЧОП "Кобра".</t>
  </si>
  <si>
    <t>Создание народных дружин и общественных объединений правоохранительной направленности</t>
  </si>
  <si>
    <t>Управление культуры, спорта и молодежной политики</t>
  </si>
  <si>
    <t>Рост числа участников добровольных фрмирований по охране правопорядка</t>
  </si>
  <si>
    <t xml:space="preserve">По состоянию на декабрь 2017 года в ДНД состоит 25 человек (в июне было 24). </t>
  </si>
  <si>
    <t>Создание условий для деятельности народных дружин и общественных объединений правоохранителньой направленноси на территории мунциипального образования "Город Воткинск"</t>
  </si>
  <si>
    <t xml:space="preserve">Управление культуры, спорта и молодежной политики, Отдел режима секретности и мобилизационной работы </t>
  </si>
  <si>
    <t>Рост числа участников добровольных формирований по охране правопорядка</t>
  </si>
  <si>
    <t>Выделены и освоены 50,0 тыс.руб. из бюджета МО "Город Воткинск" и 197,140 тыс.руб. из бюджета УР на приобретение удостоверений, жилетов, материально-технических средств, страхование дружинников.</t>
  </si>
  <si>
    <t xml:space="preserve">Организация работы по дальнейшему развитию молодежных отрядов содействия правоохранительным органам </t>
  </si>
  <si>
    <t>Проведен гордской конкурс "Лучший народный дружинник". Победитель был отправлен на Республиканский конкурс.             В городе функционирует молодежный отряд правопорядка (МОП).</t>
  </si>
  <si>
    <t>Организация и проведение рейдов в местах пребывания несовершеннолетних на теорритории города Воткинска</t>
  </si>
  <si>
    <t>Исполнение Закона УР от 18.10.2011 №59-РЗ "О мерах по защите здоровья и развития летей в УР"</t>
  </si>
  <si>
    <t>Проведено 12 рейдов, проверено 64 объекта</t>
  </si>
  <si>
    <t>КДН, Управление культуры, спорта и молодежной политики</t>
  </si>
  <si>
    <t>Формирование здорового образа жизни. Профилактика всех видов зависимости у несовершеннолетних</t>
  </si>
  <si>
    <t>В декабре 2017 года был проведен фестиваль волонтерских отрядов.</t>
  </si>
  <si>
    <t xml:space="preserve">Профилактика рецидивов преступности </t>
  </si>
  <si>
    <t>Аппарат Администрации города Воткинска, МВК по обеспечению профилактики правонарушений в городе Воткинске</t>
  </si>
  <si>
    <t xml:space="preserve">Сокращение количества правонарушений лицами, ранее совершавшими правонарушения </t>
  </si>
  <si>
    <t>Ежеквартально проводятся заседания комиссии по профилактике правонарушений.</t>
  </si>
  <si>
    <t>Организация мероприятий по профилактике терроризма и экстремизма в молодежной среде</t>
  </si>
  <si>
    <t>Отдел режима секретности и мобилизационной работы, Управление культуры, спорта и молодежной политики</t>
  </si>
  <si>
    <t>в течение года</t>
  </si>
  <si>
    <t>Предотвращение национальной и религиозной неприязни в молодежной сфере</t>
  </si>
  <si>
    <t>Проведение массовых мероприятий с участием молодежи, в том числе и национальных объединений, вовлечение в различные всероссийские акции, митинги, спортивные мероприятия.</t>
  </si>
  <si>
    <t>Отдел по делам ГО и ЧС, МВК по обеспчеению профилактики правонарушений в городе Воткинске</t>
  </si>
  <si>
    <t>Сокрашение количества зарегистрированных преступлений на территории города Воткинска</t>
  </si>
  <si>
    <t>Количество правонарушений по сравнению с аналогичным периодом 2016г. снизилось на 6%</t>
  </si>
  <si>
    <t xml:space="preserve"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 </t>
  </si>
  <si>
    <t>Размещение информации на сайте Администрации г.Воткинска и в СМИ</t>
  </si>
  <si>
    <t>Предотвращение терроризма и экстремизма на территории города</t>
  </si>
  <si>
    <t>Перенос блока управления , устройства оповещения ул.Колхозная, 48 МБОУ СОШ №5</t>
  </si>
  <si>
    <t>Обслуживание сирен</t>
  </si>
  <si>
    <t>Отчет о реализации муниципальной программы Ресурсное обеспечение реализации муниципальной программы за счет средств бюджета городского округа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</si>
</sst>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[$-419]d\ mmm;@"/>
    <numFmt numFmtId="183" formatCode="[$-419]mmmm\ yyyy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8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172" fontId="4" fillId="32" borderId="10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center" wrapText="1"/>
    </xf>
    <xf numFmtId="178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justify" vertical="center"/>
    </xf>
    <xf numFmtId="2" fontId="17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178" fontId="5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Border="1" applyAlignment="1" applyProtection="1">
      <alignment horizontal="right" vertical="center" wrapText="1"/>
      <protection hidden="1" locked="0"/>
    </xf>
    <xf numFmtId="49" fontId="10" fillId="0" borderId="10" xfId="0" applyNumberFormat="1" applyFont="1" applyBorder="1" applyAlignment="1">
      <alignment/>
    </xf>
    <xf numFmtId="178" fontId="76" fillId="0" borderId="10" xfId="0" applyNumberFormat="1" applyFont="1" applyBorder="1" applyAlignment="1">
      <alignment horizontal="center" vertical="center"/>
    </xf>
    <xf numFmtId="9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4" fontId="76" fillId="0" borderId="10" xfId="0" applyNumberFormat="1" applyFont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vertical="center" wrapText="1"/>
    </xf>
    <xf numFmtId="0" fontId="79" fillId="34" borderId="10" xfId="0" applyFont="1" applyFill="1" applyBorder="1" applyAlignment="1">
      <alignment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79" fillId="34" borderId="10" xfId="0" applyFont="1" applyFill="1" applyBorder="1" applyAlignment="1">
      <alignment vertical="center" wrapText="1"/>
    </xf>
    <xf numFmtId="17" fontId="79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0" fontId="81" fillId="34" borderId="10" xfId="0" applyFont="1" applyFill="1" applyBorder="1" applyAlignment="1">
      <alignment vertical="center" wrapText="1"/>
    </xf>
    <xf numFmtId="0" fontId="77" fillId="0" borderId="10" xfId="0" applyFont="1" applyBorder="1" applyAlignment="1">
      <alignment horizontal="justify" vertical="center" wrapText="1"/>
    </xf>
    <xf numFmtId="0" fontId="79" fillId="33" borderId="10" xfId="0" applyFont="1" applyFill="1" applyBorder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/>
    </xf>
    <xf numFmtId="9" fontId="83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 vertical="center" wrapText="1"/>
    </xf>
    <xf numFmtId="0" fontId="77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17" fontId="79" fillId="0" borderId="10" xfId="0" applyNumberFormat="1" applyFont="1" applyBorder="1" applyAlignment="1">
      <alignment horizontal="center" vertical="center"/>
    </xf>
    <xf numFmtId="183" fontId="79" fillId="0" borderId="10" xfId="0" applyNumberFormat="1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2" fontId="76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49" fontId="85" fillId="33" borderId="10" xfId="0" applyNumberFormat="1" applyFont="1" applyFill="1" applyBorder="1" applyAlignment="1">
      <alignment horizontal="center" vertical="center"/>
    </xf>
    <xf numFmtId="49" fontId="84" fillId="33" borderId="10" xfId="0" applyNumberFormat="1" applyFont="1" applyFill="1" applyBorder="1" applyAlignment="1">
      <alignment vertical="top"/>
    </xf>
    <xf numFmtId="49" fontId="79" fillId="34" borderId="10" xfId="0" applyNumberFormat="1" applyFont="1" applyFill="1" applyBorder="1" applyAlignment="1">
      <alignment horizontal="center" vertical="center"/>
    </xf>
    <xf numFmtId="49" fontId="84" fillId="34" borderId="10" xfId="0" applyNumberFormat="1" applyFont="1" applyFill="1" applyBorder="1" applyAlignment="1">
      <alignment vertical="top"/>
    </xf>
    <xf numFmtId="0" fontId="79" fillId="0" borderId="10" xfId="0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183" fontId="79" fillId="0" borderId="10" xfId="0" applyNumberFormat="1" applyFont="1" applyBorder="1" applyAlignment="1">
      <alignment horizontal="center" vertical="center" wrapText="1"/>
    </xf>
    <xf numFmtId="178" fontId="8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9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2" fontId="76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66" fillId="0" borderId="0" xfId="0" applyFont="1" applyAlignment="1">
      <alignment/>
    </xf>
    <xf numFmtId="49" fontId="86" fillId="0" borderId="10" xfId="0" applyNumberFormat="1" applyFont="1" applyBorder="1" applyAlignment="1">
      <alignment/>
    </xf>
    <xf numFmtId="0" fontId="86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/>
    </xf>
    <xf numFmtId="0" fontId="66" fillId="0" borderId="0" xfId="0" applyFont="1" applyAlignment="1">
      <alignment vertical="top"/>
    </xf>
    <xf numFmtId="49" fontId="87" fillId="0" borderId="10" xfId="0" applyNumberFormat="1" applyFont="1" applyBorder="1" applyAlignment="1">
      <alignment vertical="top"/>
    </xf>
    <xf numFmtId="0" fontId="85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right" vertical="center"/>
    </xf>
    <xf numFmtId="9" fontId="76" fillId="0" borderId="10" xfId="0" applyNumberFormat="1" applyFont="1" applyBorder="1" applyAlignment="1">
      <alignment horizontal="right" vertical="center"/>
    </xf>
    <xf numFmtId="0" fontId="76" fillId="0" borderId="10" xfId="0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right" vertical="center"/>
    </xf>
    <xf numFmtId="0" fontId="76" fillId="0" borderId="10" xfId="0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vertical="center" wrapText="1"/>
    </xf>
    <xf numFmtId="0" fontId="88" fillId="0" borderId="10" xfId="0" applyFont="1" applyBorder="1" applyAlignment="1">
      <alignment horizontal="center" wrapText="1"/>
    </xf>
    <xf numFmtId="0" fontId="88" fillId="0" borderId="10" xfId="0" applyFont="1" applyFill="1" applyBorder="1" applyAlignment="1">
      <alignment/>
    </xf>
    <xf numFmtId="0" fontId="84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9" fontId="23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9" fontId="13" fillId="0" borderId="10" xfId="0" applyNumberFormat="1" applyFont="1" applyBorder="1" applyAlignment="1">
      <alignment/>
    </xf>
    <xf numFmtId="0" fontId="8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9" fontId="13" fillId="0" borderId="10" xfId="0" applyNumberFormat="1" applyFont="1" applyFill="1" applyBorder="1" applyAlignment="1">
      <alignment/>
    </xf>
    <xf numFmtId="49" fontId="8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8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1" fontId="5" fillId="35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justify" vertical="center" wrapText="1"/>
    </xf>
    <xf numFmtId="178" fontId="5" fillId="35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5" fillId="36" borderId="11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" fillId="35" borderId="11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28" fillId="35" borderId="11" xfId="0" applyFont="1" applyFill="1" applyBorder="1" applyAlignment="1">
      <alignment horizontal="left" vertical="center" wrapText="1"/>
    </xf>
    <xf numFmtId="0" fontId="28" fillId="35" borderId="12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49" fontId="79" fillId="0" borderId="11" xfId="0" applyNumberFormat="1" applyFont="1" applyBorder="1" applyAlignment="1">
      <alignment horizontal="center" vertical="center"/>
    </xf>
    <xf numFmtId="49" fontId="79" fillId="0" borderId="12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79" fillId="0" borderId="12" xfId="0" applyFont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79" fillId="0" borderId="11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17" fontId="79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0" fontId="16" fillId="0" borderId="0" xfId="42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/>
    </xf>
    <xf numFmtId="49" fontId="83" fillId="0" borderId="10" xfId="0" applyNumberFormat="1" applyFont="1" applyBorder="1" applyAlignment="1">
      <alignment horizontal="center" vertical="center"/>
    </xf>
    <xf numFmtId="14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20" fillId="0" borderId="0" xfId="42" applyFont="1" applyAlignment="1">
      <alignment horizontal="center" vertical="center" wrapText="1"/>
    </xf>
    <xf numFmtId="0" fontId="20" fillId="0" borderId="0" xfId="42" applyFont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/>
    </xf>
    <xf numFmtId="49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49" fontId="89" fillId="0" borderId="11" xfId="0" applyNumberFormat="1" applyFont="1" applyBorder="1" applyAlignment="1">
      <alignment horizontal="center" vertical="center"/>
    </xf>
    <xf numFmtId="49" fontId="89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/>
    </xf>
    <xf numFmtId="0" fontId="89" fillId="0" borderId="11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89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16DK7O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7O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="70" zoomScaleSheetLayoutView="70" zoomScalePageLayoutView="0" workbookViewId="0" topLeftCell="A1">
      <selection activeCell="A6" sqref="A6:Q6"/>
    </sheetView>
  </sheetViews>
  <sheetFormatPr defaultColWidth="8.8515625" defaultRowHeight="15"/>
  <cols>
    <col min="1" max="5" width="3.28125" style="150" customWidth="1"/>
    <col min="6" max="6" width="39.00390625" style="150" customWidth="1"/>
    <col min="7" max="7" width="13.421875" style="150" customWidth="1"/>
    <col min="8" max="8" width="5.421875" style="150" customWidth="1"/>
    <col min="9" max="10" width="4.00390625" style="150" customWidth="1"/>
    <col min="11" max="11" width="10.57421875" style="150" customWidth="1"/>
    <col min="12" max="12" width="4.57421875" style="150" customWidth="1"/>
    <col min="13" max="13" width="9.00390625" style="150" customWidth="1"/>
    <col min="14" max="14" width="9.421875" style="150" customWidth="1"/>
    <col min="15" max="15" width="14.28125" style="150" customWidth="1"/>
    <col min="16" max="17" width="9.57421875" style="150" customWidth="1"/>
    <col min="18" max="16384" width="8.8515625" style="150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230" t="s">
        <v>59</v>
      </c>
      <c r="P1" s="230"/>
      <c r="Q1" s="230"/>
    </row>
    <row r="2" spans="1:17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234" t="s">
        <v>191</v>
      </c>
      <c r="P2" s="234"/>
      <c r="Q2" s="234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32" t="s">
        <v>224</v>
      </c>
      <c r="P3" s="232"/>
      <c r="Q3" s="232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32"/>
      <c r="P4" s="232"/>
      <c r="Q4" s="232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3"/>
      <c r="Q5" s="3"/>
    </row>
    <row r="6" spans="1:17" ht="15.75">
      <c r="A6" s="231" t="s">
        <v>302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15.75">
      <c r="A7" s="231" t="s">
        <v>227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</row>
    <row r="8" spans="1:17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>
      <c r="A9" s="233" t="s">
        <v>78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</row>
    <row r="10" spans="1:17" ht="15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238" t="s">
        <v>23</v>
      </c>
      <c r="B11" s="238"/>
      <c r="C11" s="238"/>
      <c r="D11" s="238"/>
      <c r="E11" s="238"/>
      <c r="F11" s="229" t="s">
        <v>34</v>
      </c>
      <c r="G11" s="229" t="s">
        <v>35</v>
      </c>
      <c r="H11" s="229" t="s">
        <v>36</v>
      </c>
      <c r="I11" s="229"/>
      <c r="J11" s="229"/>
      <c r="K11" s="229"/>
      <c r="L11" s="229"/>
      <c r="M11" s="235" t="s">
        <v>37</v>
      </c>
      <c r="N11" s="236"/>
      <c r="O11" s="236"/>
      <c r="P11" s="229" t="s">
        <v>90</v>
      </c>
      <c r="Q11" s="229"/>
    </row>
    <row r="12" spans="1:17" ht="31.5">
      <c r="A12" s="152" t="s">
        <v>28</v>
      </c>
      <c r="B12" s="152" t="s">
        <v>24</v>
      </c>
      <c r="C12" s="153" t="s">
        <v>25</v>
      </c>
      <c r="D12" s="152" t="s">
        <v>26</v>
      </c>
      <c r="E12" s="152" t="s">
        <v>58</v>
      </c>
      <c r="F12" s="229"/>
      <c r="G12" s="229"/>
      <c r="H12" s="151" t="s">
        <v>38</v>
      </c>
      <c r="I12" s="151" t="s">
        <v>39</v>
      </c>
      <c r="J12" s="151" t="s">
        <v>40</v>
      </c>
      <c r="K12" s="151" t="s">
        <v>41</v>
      </c>
      <c r="L12" s="151" t="s">
        <v>42</v>
      </c>
      <c r="M12" s="151" t="s">
        <v>68</v>
      </c>
      <c r="N12" s="151" t="s">
        <v>67</v>
      </c>
      <c r="O12" s="151" t="s">
        <v>69</v>
      </c>
      <c r="P12" s="151" t="s">
        <v>70</v>
      </c>
      <c r="Q12" s="151" t="s">
        <v>71</v>
      </c>
    </row>
    <row r="13" spans="1:17" s="160" customFormat="1" ht="15">
      <c r="A13" s="209" t="s">
        <v>87</v>
      </c>
      <c r="B13" s="210"/>
      <c r="C13" s="223"/>
      <c r="D13" s="224"/>
      <c r="E13" s="206"/>
      <c r="F13" s="207" t="s">
        <v>88</v>
      </c>
      <c r="G13" s="157" t="s">
        <v>43</v>
      </c>
      <c r="H13" s="155"/>
      <c r="I13" s="155"/>
      <c r="J13" s="155"/>
      <c r="K13" s="155"/>
      <c r="L13" s="155"/>
      <c r="M13" s="158">
        <f>M16+M15+M14</f>
        <v>5116.3</v>
      </c>
      <c r="N13" s="158">
        <f>N16+N15+N14</f>
        <v>5116.3</v>
      </c>
      <c r="O13" s="158">
        <f>O16+O15+O14</f>
        <v>5116.3</v>
      </c>
      <c r="P13" s="159">
        <f aca="true" t="shared" si="0" ref="P13:P18">O13/M13*100</f>
        <v>100</v>
      </c>
      <c r="Q13" s="159">
        <f aca="true" t="shared" si="1" ref="Q13:Q18">O13/N13*100</f>
        <v>100</v>
      </c>
    </row>
    <row r="14" spans="1:17" s="160" customFormat="1" ht="22.5">
      <c r="A14" s="209"/>
      <c r="B14" s="210"/>
      <c r="C14" s="223"/>
      <c r="D14" s="224"/>
      <c r="E14" s="206"/>
      <c r="F14" s="207"/>
      <c r="G14" s="161" t="s">
        <v>234</v>
      </c>
      <c r="H14" s="162">
        <v>933</v>
      </c>
      <c r="I14" s="162"/>
      <c r="J14" s="162"/>
      <c r="K14" s="162"/>
      <c r="L14" s="162"/>
      <c r="M14" s="158">
        <f>M59</f>
        <v>20</v>
      </c>
      <c r="N14" s="158">
        <f>N59</f>
        <v>20</v>
      </c>
      <c r="O14" s="158">
        <f>O59</f>
        <v>20</v>
      </c>
      <c r="P14" s="159">
        <f t="shared" si="0"/>
        <v>100</v>
      </c>
      <c r="Q14" s="159">
        <f t="shared" si="1"/>
        <v>100</v>
      </c>
    </row>
    <row r="15" spans="1:17" s="160" customFormat="1" ht="45">
      <c r="A15" s="209"/>
      <c r="B15" s="210"/>
      <c r="C15" s="223"/>
      <c r="D15" s="224"/>
      <c r="E15" s="206"/>
      <c r="F15" s="207"/>
      <c r="G15" s="161" t="s">
        <v>230</v>
      </c>
      <c r="H15" s="162">
        <v>933</v>
      </c>
      <c r="I15" s="162"/>
      <c r="J15" s="162"/>
      <c r="K15" s="162"/>
      <c r="L15" s="162"/>
      <c r="M15" s="158">
        <f>M61</f>
        <v>247.1</v>
      </c>
      <c r="N15" s="158">
        <f>N61</f>
        <v>247.1</v>
      </c>
      <c r="O15" s="158">
        <f>O61</f>
        <v>247.1</v>
      </c>
      <c r="P15" s="159">
        <f t="shared" si="0"/>
        <v>100</v>
      </c>
      <c r="Q15" s="159">
        <f t="shared" si="1"/>
        <v>100</v>
      </c>
    </row>
    <row r="16" spans="1:17" s="160" customFormat="1" ht="24">
      <c r="A16" s="209"/>
      <c r="B16" s="210"/>
      <c r="C16" s="223"/>
      <c r="D16" s="224"/>
      <c r="E16" s="206"/>
      <c r="F16" s="207"/>
      <c r="G16" s="163" t="s">
        <v>89</v>
      </c>
      <c r="H16" s="155">
        <v>933</v>
      </c>
      <c r="I16" s="164"/>
      <c r="J16" s="164"/>
      <c r="K16" s="155"/>
      <c r="L16" s="155"/>
      <c r="M16" s="158">
        <f>M18+M60</f>
        <v>4849.2</v>
      </c>
      <c r="N16" s="158">
        <f>N18+N60</f>
        <v>4849.2</v>
      </c>
      <c r="O16" s="158">
        <f>O18+O60</f>
        <v>4849.2</v>
      </c>
      <c r="P16" s="159">
        <f t="shared" si="0"/>
        <v>100</v>
      </c>
      <c r="Q16" s="159">
        <f t="shared" si="1"/>
        <v>100</v>
      </c>
    </row>
    <row r="17" spans="1:17" s="160" customFormat="1" ht="15">
      <c r="A17" s="209" t="s">
        <v>87</v>
      </c>
      <c r="B17" s="210">
        <v>1</v>
      </c>
      <c r="C17" s="222"/>
      <c r="D17" s="212"/>
      <c r="E17" s="206"/>
      <c r="F17" s="208" t="s">
        <v>91</v>
      </c>
      <c r="G17" s="157" t="s">
        <v>43</v>
      </c>
      <c r="H17" s="155"/>
      <c r="I17" s="155"/>
      <c r="J17" s="155"/>
      <c r="K17" s="155"/>
      <c r="L17" s="155"/>
      <c r="M17" s="158">
        <f>M18</f>
        <v>4435.2</v>
      </c>
      <c r="N17" s="158">
        <f>N18</f>
        <v>4435.2</v>
      </c>
      <c r="O17" s="158">
        <f>O18</f>
        <v>4435.2</v>
      </c>
      <c r="P17" s="159">
        <f t="shared" si="0"/>
        <v>100</v>
      </c>
      <c r="Q17" s="159">
        <f t="shared" si="1"/>
        <v>100</v>
      </c>
    </row>
    <row r="18" spans="1:17" s="160" customFormat="1" ht="24">
      <c r="A18" s="209"/>
      <c r="B18" s="210"/>
      <c r="C18" s="222"/>
      <c r="D18" s="212"/>
      <c r="E18" s="206"/>
      <c r="F18" s="208"/>
      <c r="G18" s="165" t="s">
        <v>89</v>
      </c>
      <c r="H18" s="155">
        <v>933</v>
      </c>
      <c r="I18" s="154"/>
      <c r="J18" s="154"/>
      <c r="K18" s="155"/>
      <c r="L18" s="155"/>
      <c r="M18" s="158">
        <f>M19+M23+M31+M35+M39+M44+M52+M47</f>
        <v>4435.2</v>
      </c>
      <c r="N18" s="158">
        <f>N19+N23+N31+N35+N39+N44+N52+N47</f>
        <v>4435.2</v>
      </c>
      <c r="O18" s="158">
        <f>O19+O23+O31+O35+O39+O44+O52+O47</f>
        <v>4435.2</v>
      </c>
      <c r="P18" s="159">
        <f t="shared" si="0"/>
        <v>100</v>
      </c>
      <c r="Q18" s="159">
        <f t="shared" si="1"/>
        <v>100</v>
      </c>
    </row>
    <row r="19" spans="1:17" ht="15">
      <c r="A19" s="209" t="s">
        <v>87</v>
      </c>
      <c r="B19" s="210">
        <v>1</v>
      </c>
      <c r="C19" s="211" t="s">
        <v>32</v>
      </c>
      <c r="D19" s="212"/>
      <c r="E19" s="206"/>
      <c r="F19" s="220" t="s">
        <v>92</v>
      </c>
      <c r="G19" s="157" t="s">
        <v>43</v>
      </c>
      <c r="H19" s="155">
        <v>933</v>
      </c>
      <c r="I19" s="154"/>
      <c r="J19" s="154"/>
      <c r="K19" s="155"/>
      <c r="L19" s="155"/>
      <c r="M19" s="166">
        <f>M20</f>
        <v>120</v>
      </c>
      <c r="N19" s="166">
        <f>N20</f>
        <v>120</v>
      </c>
      <c r="O19" s="166">
        <f>O20</f>
        <v>120</v>
      </c>
      <c r="P19" s="166">
        <f>P20</f>
        <v>100</v>
      </c>
      <c r="Q19" s="166">
        <f>Q20</f>
        <v>100</v>
      </c>
    </row>
    <row r="20" spans="1:17" ht="24">
      <c r="A20" s="209"/>
      <c r="B20" s="210"/>
      <c r="C20" s="211"/>
      <c r="D20" s="212"/>
      <c r="E20" s="206"/>
      <c r="F20" s="221"/>
      <c r="G20" s="165" t="s">
        <v>89</v>
      </c>
      <c r="H20" s="155">
        <v>933</v>
      </c>
      <c r="I20" s="154"/>
      <c r="J20" s="154"/>
      <c r="K20" s="155"/>
      <c r="L20" s="155"/>
      <c r="M20" s="167">
        <f>M21</f>
        <v>120</v>
      </c>
      <c r="N20" s="167">
        <f>N21</f>
        <v>120</v>
      </c>
      <c r="O20" s="167">
        <f>O21</f>
        <v>120</v>
      </c>
      <c r="P20" s="159">
        <f>O20/M20*100</f>
        <v>100</v>
      </c>
      <c r="Q20" s="159">
        <f>O20/N20*100</f>
        <v>100</v>
      </c>
    </row>
    <row r="21" spans="1:17" ht="60">
      <c r="A21" s="168" t="s">
        <v>87</v>
      </c>
      <c r="B21" s="169">
        <v>1</v>
      </c>
      <c r="C21" s="170" t="s">
        <v>32</v>
      </c>
      <c r="D21" s="171">
        <v>2</v>
      </c>
      <c r="E21" s="172"/>
      <c r="F21" s="163" t="s">
        <v>97</v>
      </c>
      <c r="G21" s="163" t="s">
        <v>89</v>
      </c>
      <c r="H21" s="162">
        <v>933</v>
      </c>
      <c r="I21" s="164" t="s">
        <v>94</v>
      </c>
      <c r="J21" s="164" t="s">
        <v>95</v>
      </c>
      <c r="K21" s="164" t="s">
        <v>96</v>
      </c>
      <c r="L21" s="162">
        <v>244</v>
      </c>
      <c r="M21" s="173">
        <f>682-562</f>
        <v>120</v>
      </c>
      <c r="N21" s="173">
        <v>120</v>
      </c>
      <c r="O21" s="173">
        <v>120</v>
      </c>
      <c r="P21" s="173">
        <v>0</v>
      </c>
      <c r="Q21" s="173">
        <v>0</v>
      </c>
    </row>
    <row r="22" spans="1:17" ht="36">
      <c r="A22" s="168" t="s">
        <v>87</v>
      </c>
      <c r="B22" s="169">
        <v>1</v>
      </c>
      <c r="C22" s="170" t="s">
        <v>32</v>
      </c>
      <c r="D22" s="171">
        <v>3</v>
      </c>
      <c r="E22" s="172"/>
      <c r="F22" s="163" t="s">
        <v>98</v>
      </c>
      <c r="G22" s="163" t="s">
        <v>89</v>
      </c>
      <c r="H22" s="162">
        <v>933</v>
      </c>
      <c r="I22" s="164" t="s">
        <v>94</v>
      </c>
      <c r="J22" s="164" t="s">
        <v>95</v>
      </c>
      <c r="K22" s="164" t="s">
        <v>96</v>
      </c>
      <c r="L22" s="162"/>
      <c r="M22" s="173"/>
      <c r="N22" s="173"/>
      <c r="O22" s="173"/>
      <c r="P22" s="173"/>
      <c r="Q22" s="173"/>
    </row>
    <row r="23" spans="1:17" ht="15">
      <c r="A23" s="225" t="s">
        <v>87</v>
      </c>
      <c r="B23" s="227">
        <v>1</v>
      </c>
      <c r="C23" s="216" t="s">
        <v>27</v>
      </c>
      <c r="D23" s="218"/>
      <c r="E23" s="218"/>
      <c r="F23" s="213" t="s">
        <v>99</v>
      </c>
      <c r="G23" s="157" t="s">
        <v>43</v>
      </c>
      <c r="H23" s="155">
        <v>933</v>
      </c>
      <c r="I23" s="154"/>
      <c r="J23" s="154"/>
      <c r="K23" s="155"/>
      <c r="L23" s="155"/>
      <c r="M23" s="166">
        <f>M24</f>
        <v>0</v>
      </c>
      <c r="N23" s="166">
        <f>N24</f>
        <v>0</v>
      </c>
      <c r="O23" s="166">
        <f>O24</f>
        <v>0</v>
      </c>
      <c r="P23" s="166">
        <f>P24</f>
        <v>0</v>
      </c>
      <c r="Q23" s="166">
        <f>Q24</f>
        <v>0</v>
      </c>
    </row>
    <row r="24" spans="1:17" ht="24">
      <c r="A24" s="226"/>
      <c r="B24" s="228"/>
      <c r="C24" s="217"/>
      <c r="D24" s="219"/>
      <c r="E24" s="219"/>
      <c r="F24" s="214"/>
      <c r="G24" s="165" t="s">
        <v>89</v>
      </c>
      <c r="H24" s="155">
        <v>933</v>
      </c>
      <c r="I24" s="154"/>
      <c r="J24" s="154"/>
      <c r="K24" s="155"/>
      <c r="L24" s="155"/>
      <c r="M24" s="167"/>
      <c r="N24" s="167"/>
      <c r="O24" s="167"/>
      <c r="P24" s="167"/>
      <c r="Q24" s="167"/>
    </row>
    <row r="25" spans="1:17" ht="60">
      <c r="A25" s="164" t="s">
        <v>87</v>
      </c>
      <c r="B25" s="162">
        <v>1</v>
      </c>
      <c r="C25" s="174" t="s">
        <v>27</v>
      </c>
      <c r="D25" s="162">
        <v>1</v>
      </c>
      <c r="E25" s="152"/>
      <c r="F25" s="163" t="s">
        <v>100</v>
      </c>
      <c r="G25" s="163" t="s">
        <v>89</v>
      </c>
      <c r="H25" s="162">
        <v>933</v>
      </c>
      <c r="I25" s="164" t="s">
        <v>94</v>
      </c>
      <c r="J25" s="164" t="s">
        <v>95</v>
      </c>
      <c r="K25" s="164" t="s">
        <v>96</v>
      </c>
      <c r="L25" s="162"/>
      <c r="M25" s="173"/>
      <c r="N25" s="173"/>
      <c r="O25" s="173"/>
      <c r="P25" s="175"/>
      <c r="Q25" s="175"/>
    </row>
    <row r="26" spans="1:17" ht="72">
      <c r="A26" s="164" t="s">
        <v>87</v>
      </c>
      <c r="B26" s="162">
        <v>1</v>
      </c>
      <c r="C26" s="174" t="s">
        <v>27</v>
      </c>
      <c r="D26" s="162">
        <v>2</v>
      </c>
      <c r="E26" s="152"/>
      <c r="F26" s="163" t="s">
        <v>101</v>
      </c>
      <c r="G26" s="163" t="s">
        <v>89</v>
      </c>
      <c r="H26" s="162">
        <v>933</v>
      </c>
      <c r="I26" s="164" t="s">
        <v>94</v>
      </c>
      <c r="J26" s="164" t="s">
        <v>95</v>
      </c>
      <c r="K26" s="164" t="s">
        <v>96</v>
      </c>
      <c r="L26" s="162"/>
      <c r="M26" s="173"/>
      <c r="N26" s="173"/>
      <c r="O26" s="173"/>
      <c r="P26" s="173"/>
      <c r="Q26" s="173"/>
    </row>
    <row r="27" spans="1:17" ht="48">
      <c r="A27" s="164" t="s">
        <v>87</v>
      </c>
      <c r="B27" s="162">
        <v>1</v>
      </c>
      <c r="C27" s="174" t="s">
        <v>27</v>
      </c>
      <c r="D27" s="162">
        <v>3</v>
      </c>
      <c r="E27" s="152"/>
      <c r="F27" s="163" t="s">
        <v>102</v>
      </c>
      <c r="G27" s="163" t="s">
        <v>89</v>
      </c>
      <c r="H27" s="162">
        <v>933</v>
      </c>
      <c r="I27" s="164" t="s">
        <v>94</v>
      </c>
      <c r="J27" s="164" t="s">
        <v>95</v>
      </c>
      <c r="K27" s="164" t="s">
        <v>96</v>
      </c>
      <c r="L27" s="162"/>
      <c r="M27" s="173"/>
      <c r="N27" s="173"/>
      <c r="O27" s="173"/>
      <c r="P27" s="173"/>
      <c r="Q27" s="173"/>
    </row>
    <row r="28" spans="1:17" ht="36">
      <c r="A28" s="164" t="s">
        <v>87</v>
      </c>
      <c r="B28" s="162">
        <v>1</v>
      </c>
      <c r="C28" s="174" t="s">
        <v>27</v>
      </c>
      <c r="D28" s="162">
        <v>4</v>
      </c>
      <c r="E28" s="152"/>
      <c r="F28" s="163" t="s">
        <v>103</v>
      </c>
      <c r="G28" s="163" t="s">
        <v>89</v>
      </c>
      <c r="H28" s="162">
        <v>933</v>
      </c>
      <c r="I28" s="164" t="s">
        <v>94</v>
      </c>
      <c r="J28" s="164" t="s">
        <v>95</v>
      </c>
      <c r="K28" s="164" t="s">
        <v>96</v>
      </c>
      <c r="L28" s="162"/>
      <c r="M28" s="173"/>
      <c r="N28" s="173"/>
      <c r="O28" s="173"/>
      <c r="P28" s="173"/>
      <c r="Q28" s="173"/>
    </row>
    <row r="29" spans="1:17" ht="72.75">
      <c r="A29" s="164" t="s">
        <v>87</v>
      </c>
      <c r="B29" s="162">
        <v>1</v>
      </c>
      <c r="C29" s="174" t="s">
        <v>27</v>
      </c>
      <c r="D29" s="162">
        <v>5</v>
      </c>
      <c r="E29" s="152"/>
      <c r="F29" s="176" t="s">
        <v>104</v>
      </c>
      <c r="G29" s="163" t="s">
        <v>89</v>
      </c>
      <c r="H29" s="162">
        <v>933</v>
      </c>
      <c r="I29" s="164" t="s">
        <v>94</v>
      </c>
      <c r="J29" s="164" t="s">
        <v>95</v>
      </c>
      <c r="K29" s="164" t="s">
        <v>96</v>
      </c>
      <c r="L29" s="162"/>
      <c r="M29" s="173"/>
      <c r="N29" s="173"/>
      <c r="O29" s="173"/>
      <c r="P29" s="173"/>
      <c r="Q29" s="173"/>
    </row>
    <row r="30" spans="1:17" ht="52.5" customHeight="1">
      <c r="A30" s="164" t="s">
        <v>87</v>
      </c>
      <c r="B30" s="162">
        <v>1</v>
      </c>
      <c r="C30" s="174" t="s">
        <v>27</v>
      </c>
      <c r="D30" s="162">
        <v>6</v>
      </c>
      <c r="E30" s="152"/>
      <c r="F30" s="177" t="s">
        <v>105</v>
      </c>
      <c r="G30" s="163" t="s">
        <v>89</v>
      </c>
      <c r="H30" s="162">
        <v>933</v>
      </c>
      <c r="I30" s="164" t="s">
        <v>94</v>
      </c>
      <c r="J30" s="164" t="s">
        <v>95</v>
      </c>
      <c r="K30" s="164" t="s">
        <v>96</v>
      </c>
      <c r="L30" s="162"/>
      <c r="M30" s="173"/>
      <c r="N30" s="173"/>
      <c r="O30" s="173"/>
      <c r="P30" s="173"/>
      <c r="Q30" s="173"/>
    </row>
    <row r="31" spans="1:17" ht="15">
      <c r="A31" s="209" t="s">
        <v>87</v>
      </c>
      <c r="B31" s="210">
        <v>1</v>
      </c>
      <c r="C31" s="211" t="s">
        <v>94</v>
      </c>
      <c r="D31" s="212"/>
      <c r="E31" s="206"/>
      <c r="F31" s="213" t="s">
        <v>106</v>
      </c>
      <c r="G31" s="157" t="s">
        <v>43</v>
      </c>
      <c r="H31" s="155">
        <v>933</v>
      </c>
      <c r="I31" s="154"/>
      <c r="J31" s="154"/>
      <c r="K31" s="155"/>
      <c r="L31" s="155"/>
      <c r="M31" s="166">
        <f>M32</f>
        <v>0</v>
      </c>
      <c r="N31" s="166">
        <f>N32</f>
        <v>0</v>
      </c>
      <c r="O31" s="166">
        <f>O32</f>
        <v>0</v>
      </c>
      <c r="P31" s="166">
        <f>P32</f>
        <v>0</v>
      </c>
      <c r="Q31" s="166">
        <f>Q32</f>
        <v>0</v>
      </c>
    </row>
    <row r="32" spans="1:17" ht="27" customHeight="1">
      <c r="A32" s="209"/>
      <c r="B32" s="210"/>
      <c r="C32" s="211"/>
      <c r="D32" s="212"/>
      <c r="E32" s="206"/>
      <c r="F32" s="215"/>
      <c r="G32" s="165" t="s">
        <v>89</v>
      </c>
      <c r="H32" s="155">
        <v>933</v>
      </c>
      <c r="I32" s="154"/>
      <c r="J32" s="154"/>
      <c r="K32" s="155"/>
      <c r="L32" s="155"/>
      <c r="M32" s="167">
        <f>SUM(M33:M34)</f>
        <v>0</v>
      </c>
      <c r="N32" s="167">
        <f>SUM(N33:N34)</f>
        <v>0</v>
      </c>
      <c r="O32" s="167">
        <f>SUM(O33:O34)</f>
        <v>0</v>
      </c>
      <c r="P32" s="167">
        <f>SUM(P33:P34)</f>
        <v>0</v>
      </c>
      <c r="Q32" s="167">
        <f>SUM(Q33:Q34)</f>
        <v>0</v>
      </c>
    </row>
    <row r="33" spans="1:17" ht="48">
      <c r="A33" s="164" t="s">
        <v>87</v>
      </c>
      <c r="B33" s="162">
        <v>1</v>
      </c>
      <c r="C33" s="174" t="s">
        <v>94</v>
      </c>
      <c r="D33" s="162">
        <v>1</v>
      </c>
      <c r="E33" s="152"/>
      <c r="F33" s="163" t="s">
        <v>107</v>
      </c>
      <c r="G33" s="163" t="s">
        <v>89</v>
      </c>
      <c r="H33" s="162">
        <v>933</v>
      </c>
      <c r="I33" s="164" t="s">
        <v>94</v>
      </c>
      <c r="J33" s="164" t="s">
        <v>95</v>
      </c>
      <c r="K33" s="164" t="s">
        <v>96</v>
      </c>
      <c r="L33" s="162"/>
      <c r="M33" s="173"/>
      <c r="N33" s="173"/>
      <c r="O33" s="173"/>
      <c r="P33" s="173"/>
      <c r="Q33" s="173"/>
    </row>
    <row r="34" spans="1:17" ht="36">
      <c r="A34" s="164" t="s">
        <v>87</v>
      </c>
      <c r="B34" s="162">
        <v>1</v>
      </c>
      <c r="C34" s="174" t="s">
        <v>94</v>
      </c>
      <c r="D34" s="162">
        <v>2</v>
      </c>
      <c r="E34" s="152"/>
      <c r="F34" s="163" t="s">
        <v>108</v>
      </c>
      <c r="G34" s="163" t="s">
        <v>89</v>
      </c>
      <c r="H34" s="162">
        <v>933</v>
      </c>
      <c r="I34" s="164" t="s">
        <v>94</v>
      </c>
      <c r="J34" s="164" t="s">
        <v>95</v>
      </c>
      <c r="K34" s="164" t="s">
        <v>96</v>
      </c>
      <c r="L34" s="162"/>
      <c r="M34" s="173"/>
      <c r="N34" s="173"/>
      <c r="O34" s="173"/>
      <c r="P34" s="173"/>
      <c r="Q34" s="173"/>
    </row>
    <row r="35" spans="1:17" ht="15">
      <c r="A35" s="209" t="s">
        <v>87</v>
      </c>
      <c r="B35" s="210">
        <v>1</v>
      </c>
      <c r="C35" s="211" t="s">
        <v>109</v>
      </c>
      <c r="D35" s="212"/>
      <c r="E35" s="206"/>
      <c r="F35" s="213" t="s">
        <v>110</v>
      </c>
      <c r="G35" s="157" t="s">
        <v>43</v>
      </c>
      <c r="H35" s="155">
        <v>933</v>
      </c>
      <c r="I35" s="154"/>
      <c r="J35" s="154"/>
      <c r="K35" s="155"/>
      <c r="L35" s="155"/>
      <c r="M35" s="166">
        <f>M36</f>
        <v>0</v>
      </c>
      <c r="N35" s="166">
        <f>N36</f>
        <v>0</v>
      </c>
      <c r="O35" s="166">
        <f>O36</f>
        <v>0</v>
      </c>
      <c r="P35" s="166">
        <f>P36</f>
        <v>0</v>
      </c>
      <c r="Q35" s="166">
        <f>Q36</f>
        <v>0</v>
      </c>
    </row>
    <row r="36" spans="1:17" ht="24">
      <c r="A36" s="209"/>
      <c r="B36" s="210"/>
      <c r="C36" s="211"/>
      <c r="D36" s="212"/>
      <c r="E36" s="206"/>
      <c r="F36" s="215"/>
      <c r="G36" s="165" t="s">
        <v>89</v>
      </c>
      <c r="H36" s="155">
        <v>933</v>
      </c>
      <c r="I36" s="154"/>
      <c r="J36" s="154"/>
      <c r="K36" s="155"/>
      <c r="L36" s="155"/>
      <c r="M36" s="167">
        <f>SUM(M37:M38)</f>
        <v>0</v>
      </c>
      <c r="N36" s="167">
        <f>SUM(N37:N38)</f>
        <v>0</v>
      </c>
      <c r="O36" s="167">
        <f>SUM(O37:O38)</f>
        <v>0</v>
      </c>
      <c r="P36" s="167">
        <f>SUM(P37:P38)</f>
        <v>0</v>
      </c>
      <c r="Q36" s="167">
        <f>SUM(Q37:Q38)</f>
        <v>0</v>
      </c>
    </row>
    <row r="37" spans="1:17" ht="60">
      <c r="A37" s="164" t="s">
        <v>87</v>
      </c>
      <c r="B37" s="162">
        <v>1</v>
      </c>
      <c r="C37" s="174" t="s">
        <v>109</v>
      </c>
      <c r="D37" s="162">
        <v>1</v>
      </c>
      <c r="E37" s="152"/>
      <c r="F37" s="163" t="s">
        <v>111</v>
      </c>
      <c r="G37" s="163" t="s">
        <v>89</v>
      </c>
      <c r="H37" s="162">
        <v>933</v>
      </c>
      <c r="I37" s="164" t="s">
        <v>94</v>
      </c>
      <c r="J37" s="164" t="s">
        <v>95</v>
      </c>
      <c r="K37" s="164" t="s">
        <v>96</v>
      </c>
      <c r="L37" s="162"/>
      <c r="M37" s="173"/>
      <c r="N37" s="173"/>
      <c r="O37" s="173"/>
      <c r="P37" s="173"/>
      <c r="Q37" s="173"/>
    </row>
    <row r="38" spans="1:17" ht="48">
      <c r="A38" s="164" t="s">
        <v>87</v>
      </c>
      <c r="B38" s="162">
        <v>1</v>
      </c>
      <c r="C38" s="174" t="s">
        <v>109</v>
      </c>
      <c r="D38" s="162">
        <v>1</v>
      </c>
      <c r="E38" s="152"/>
      <c r="F38" s="163" t="s">
        <v>112</v>
      </c>
      <c r="G38" s="163" t="s">
        <v>89</v>
      </c>
      <c r="H38" s="162">
        <v>933</v>
      </c>
      <c r="I38" s="164" t="s">
        <v>94</v>
      </c>
      <c r="J38" s="164" t="s">
        <v>95</v>
      </c>
      <c r="K38" s="164" t="s">
        <v>96</v>
      </c>
      <c r="L38" s="162"/>
      <c r="M38" s="173"/>
      <c r="N38" s="173"/>
      <c r="O38" s="173"/>
      <c r="P38" s="173"/>
      <c r="Q38" s="173"/>
    </row>
    <row r="39" spans="1:17" ht="15">
      <c r="A39" s="209" t="s">
        <v>87</v>
      </c>
      <c r="B39" s="210">
        <v>1</v>
      </c>
      <c r="C39" s="211" t="s">
        <v>113</v>
      </c>
      <c r="D39" s="212"/>
      <c r="E39" s="206"/>
      <c r="F39" s="213" t="s">
        <v>114</v>
      </c>
      <c r="G39" s="157" t="s">
        <v>43</v>
      </c>
      <c r="H39" s="155">
        <v>933</v>
      </c>
      <c r="I39" s="154"/>
      <c r="J39" s="154"/>
      <c r="K39" s="155"/>
      <c r="L39" s="155"/>
      <c r="M39" s="166">
        <f>M40</f>
        <v>0</v>
      </c>
      <c r="N39" s="166">
        <f>N40</f>
        <v>0</v>
      </c>
      <c r="O39" s="166">
        <f>O40</f>
        <v>0</v>
      </c>
      <c r="P39" s="166">
        <f>P40</f>
        <v>0</v>
      </c>
      <c r="Q39" s="166">
        <f>Q40</f>
        <v>0</v>
      </c>
    </row>
    <row r="40" spans="1:17" ht="24">
      <c r="A40" s="209"/>
      <c r="B40" s="210"/>
      <c r="C40" s="211"/>
      <c r="D40" s="212"/>
      <c r="E40" s="206"/>
      <c r="F40" s="215"/>
      <c r="G40" s="165" t="s">
        <v>89</v>
      </c>
      <c r="H40" s="155">
        <v>933</v>
      </c>
      <c r="I40" s="154"/>
      <c r="J40" s="154"/>
      <c r="K40" s="155"/>
      <c r="L40" s="155"/>
      <c r="M40" s="167">
        <f>SUM(M41:M43)</f>
        <v>0</v>
      </c>
      <c r="N40" s="167">
        <f>SUM(N41:N43)</f>
        <v>0</v>
      </c>
      <c r="O40" s="167">
        <f>SUM(O41:O43)</f>
        <v>0</v>
      </c>
      <c r="P40" s="167">
        <f>SUM(P41:P43)</f>
        <v>0</v>
      </c>
      <c r="Q40" s="167">
        <f>SUM(Q41:Q43)</f>
        <v>0</v>
      </c>
    </row>
    <row r="41" spans="1:17" ht="48">
      <c r="A41" s="164" t="s">
        <v>87</v>
      </c>
      <c r="B41" s="162">
        <v>1</v>
      </c>
      <c r="C41" s="174" t="s">
        <v>113</v>
      </c>
      <c r="D41" s="162">
        <v>1</v>
      </c>
      <c r="E41" s="152"/>
      <c r="F41" s="163" t="s">
        <v>115</v>
      </c>
      <c r="G41" s="163" t="s">
        <v>89</v>
      </c>
      <c r="H41" s="162">
        <v>933</v>
      </c>
      <c r="I41" s="164" t="s">
        <v>94</v>
      </c>
      <c r="J41" s="164" t="s">
        <v>95</v>
      </c>
      <c r="K41" s="164" t="s">
        <v>96</v>
      </c>
      <c r="L41" s="162"/>
      <c r="M41" s="173"/>
      <c r="N41" s="173"/>
      <c r="O41" s="173"/>
      <c r="P41" s="173"/>
      <c r="Q41" s="173"/>
    </row>
    <row r="42" spans="1:17" ht="36">
      <c r="A42" s="164" t="s">
        <v>87</v>
      </c>
      <c r="B42" s="162">
        <v>1</v>
      </c>
      <c r="C42" s="174" t="s">
        <v>113</v>
      </c>
      <c r="D42" s="162">
        <v>2</v>
      </c>
      <c r="E42" s="152"/>
      <c r="F42" s="163" t="s">
        <v>116</v>
      </c>
      <c r="G42" s="163" t="s">
        <v>89</v>
      </c>
      <c r="H42" s="162">
        <v>933</v>
      </c>
      <c r="I42" s="164" t="s">
        <v>94</v>
      </c>
      <c r="J42" s="164" t="s">
        <v>95</v>
      </c>
      <c r="K42" s="164" t="s">
        <v>96</v>
      </c>
      <c r="L42" s="162"/>
      <c r="M42" s="173"/>
      <c r="N42" s="173"/>
      <c r="O42" s="173"/>
      <c r="P42" s="173"/>
      <c r="Q42" s="173"/>
    </row>
    <row r="43" spans="1:17" ht="24">
      <c r="A43" s="164" t="s">
        <v>87</v>
      </c>
      <c r="B43" s="162">
        <v>1</v>
      </c>
      <c r="C43" s="174" t="s">
        <v>113</v>
      </c>
      <c r="D43" s="162">
        <v>3</v>
      </c>
      <c r="E43" s="152"/>
      <c r="F43" s="163" t="s">
        <v>117</v>
      </c>
      <c r="G43" s="163" t="s">
        <v>89</v>
      </c>
      <c r="H43" s="162">
        <v>933</v>
      </c>
      <c r="I43" s="164" t="s">
        <v>94</v>
      </c>
      <c r="J43" s="164" t="s">
        <v>95</v>
      </c>
      <c r="K43" s="164" t="s">
        <v>96</v>
      </c>
      <c r="L43" s="162"/>
      <c r="M43" s="173"/>
      <c r="N43" s="173"/>
      <c r="O43" s="173"/>
      <c r="P43" s="173"/>
      <c r="Q43" s="173"/>
    </row>
    <row r="44" spans="1:17" ht="15">
      <c r="A44" s="209" t="s">
        <v>87</v>
      </c>
      <c r="B44" s="210">
        <v>1</v>
      </c>
      <c r="C44" s="211" t="s">
        <v>87</v>
      </c>
      <c r="D44" s="212"/>
      <c r="E44" s="206"/>
      <c r="F44" s="213" t="s">
        <v>118</v>
      </c>
      <c r="G44" s="157" t="s">
        <v>43</v>
      </c>
      <c r="H44" s="155">
        <v>933</v>
      </c>
      <c r="I44" s="154"/>
      <c r="J44" s="154"/>
      <c r="K44" s="155"/>
      <c r="L44" s="155"/>
      <c r="M44" s="166">
        <f>M45</f>
        <v>0</v>
      </c>
      <c r="N44" s="166">
        <f aca="true" t="shared" si="2" ref="N44:Q45">N45</f>
        <v>0</v>
      </c>
      <c r="O44" s="166">
        <f t="shared" si="2"/>
        <v>0</v>
      </c>
      <c r="P44" s="166">
        <f t="shared" si="2"/>
        <v>0</v>
      </c>
      <c r="Q44" s="166">
        <f t="shared" si="2"/>
        <v>0</v>
      </c>
    </row>
    <row r="45" spans="1:17" ht="24">
      <c r="A45" s="209"/>
      <c r="B45" s="210"/>
      <c r="C45" s="211"/>
      <c r="D45" s="212"/>
      <c r="E45" s="206"/>
      <c r="F45" s="215"/>
      <c r="G45" s="165" t="s">
        <v>89</v>
      </c>
      <c r="H45" s="155">
        <v>933</v>
      </c>
      <c r="I45" s="154"/>
      <c r="J45" s="154"/>
      <c r="K45" s="155"/>
      <c r="L45" s="155"/>
      <c r="M45" s="167">
        <f>M46</f>
        <v>0</v>
      </c>
      <c r="N45" s="167">
        <f t="shared" si="2"/>
        <v>0</v>
      </c>
      <c r="O45" s="167">
        <f t="shared" si="2"/>
        <v>0</v>
      </c>
      <c r="P45" s="167">
        <f t="shared" si="2"/>
        <v>0</v>
      </c>
      <c r="Q45" s="167">
        <f t="shared" si="2"/>
        <v>0</v>
      </c>
    </row>
    <row r="46" spans="1:17" ht="36">
      <c r="A46" s="164" t="s">
        <v>87</v>
      </c>
      <c r="B46" s="162">
        <v>1</v>
      </c>
      <c r="C46" s="174" t="s">
        <v>87</v>
      </c>
      <c r="D46" s="162">
        <v>1</v>
      </c>
      <c r="E46" s="152"/>
      <c r="F46" s="163" t="s">
        <v>119</v>
      </c>
      <c r="G46" s="163" t="s">
        <v>89</v>
      </c>
      <c r="H46" s="162">
        <v>933</v>
      </c>
      <c r="I46" s="164" t="s">
        <v>94</v>
      </c>
      <c r="J46" s="164" t="s">
        <v>95</v>
      </c>
      <c r="K46" s="164" t="s">
        <v>96</v>
      </c>
      <c r="L46" s="162"/>
      <c r="M46" s="173"/>
      <c r="N46" s="173"/>
      <c r="O46" s="173"/>
      <c r="P46" s="173"/>
      <c r="Q46" s="173"/>
    </row>
    <row r="47" spans="1:17" ht="15">
      <c r="A47" s="209" t="s">
        <v>87</v>
      </c>
      <c r="B47" s="210">
        <v>1</v>
      </c>
      <c r="C47" s="211" t="s">
        <v>120</v>
      </c>
      <c r="D47" s="212"/>
      <c r="E47" s="206"/>
      <c r="F47" s="213" t="s">
        <v>121</v>
      </c>
      <c r="G47" s="157" t="s">
        <v>43</v>
      </c>
      <c r="H47" s="155">
        <v>933</v>
      </c>
      <c r="I47" s="154"/>
      <c r="J47" s="154"/>
      <c r="K47" s="155"/>
      <c r="L47" s="155"/>
      <c r="M47" s="166">
        <f>M48</f>
        <v>100</v>
      </c>
      <c r="N47" s="166">
        <f>N48</f>
        <v>100</v>
      </c>
      <c r="O47" s="166">
        <f>O48</f>
        <v>100</v>
      </c>
      <c r="P47" s="178">
        <f>P48</f>
        <v>100</v>
      </c>
      <c r="Q47" s="166">
        <f>O47/N47*100</f>
        <v>100</v>
      </c>
    </row>
    <row r="48" spans="1:17" ht="24">
      <c r="A48" s="209"/>
      <c r="B48" s="210"/>
      <c r="C48" s="211"/>
      <c r="D48" s="212"/>
      <c r="E48" s="206"/>
      <c r="F48" s="215"/>
      <c r="G48" s="165" t="s">
        <v>89</v>
      </c>
      <c r="H48" s="155">
        <v>933</v>
      </c>
      <c r="I48" s="154"/>
      <c r="J48" s="154"/>
      <c r="K48" s="155"/>
      <c r="L48" s="155"/>
      <c r="M48" s="167">
        <f>SUM(M49:M51)</f>
        <v>100</v>
      </c>
      <c r="N48" s="167">
        <f>SUM(N49:N51)</f>
        <v>100</v>
      </c>
      <c r="O48" s="167">
        <f>SUM(O49:O51)</f>
        <v>100</v>
      </c>
      <c r="P48" s="159">
        <f>O48/M48*100</f>
        <v>100</v>
      </c>
      <c r="Q48" s="167">
        <v>100</v>
      </c>
    </row>
    <row r="49" spans="1:17" ht="60">
      <c r="A49" s="164" t="s">
        <v>87</v>
      </c>
      <c r="B49" s="162">
        <v>1</v>
      </c>
      <c r="C49" s="174" t="s">
        <v>120</v>
      </c>
      <c r="D49" s="179">
        <v>1</v>
      </c>
      <c r="E49" s="152"/>
      <c r="F49" s="163" t="s">
        <v>122</v>
      </c>
      <c r="G49" s="163" t="s">
        <v>89</v>
      </c>
      <c r="H49" s="162">
        <v>933</v>
      </c>
      <c r="I49" s="164" t="s">
        <v>94</v>
      </c>
      <c r="J49" s="164" t="s">
        <v>123</v>
      </c>
      <c r="K49" s="164" t="s">
        <v>198</v>
      </c>
      <c r="L49" s="162">
        <v>244</v>
      </c>
      <c r="M49" s="173">
        <v>9.8</v>
      </c>
      <c r="N49" s="173">
        <v>9.8</v>
      </c>
      <c r="O49" s="173">
        <v>9.8</v>
      </c>
      <c r="P49" s="175">
        <f>O49/M49*100</f>
        <v>100</v>
      </c>
      <c r="Q49" s="175">
        <f>O49/N49*100</f>
        <v>100</v>
      </c>
    </row>
    <row r="50" spans="1:17" ht="48">
      <c r="A50" s="164" t="s">
        <v>87</v>
      </c>
      <c r="B50" s="162">
        <v>1</v>
      </c>
      <c r="C50" s="174" t="s">
        <v>120</v>
      </c>
      <c r="D50" s="179">
        <v>2</v>
      </c>
      <c r="E50" s="152"/>
      <c r="F50" s="163" t="s">
        <v>124</v>
      </c>
      <c r="G50" s="163" t="s">
        <v>89</v>
      </c>
      <c r="H50" s="162">
        <v>933</v>
      </c>
      <c r="I50" s="164" t="s">
        <v>94</v>
      </c>
      <c r="J50" s="164" t="s">
        <v>123</v>
      </c>
      <c r="K50" s="164" t="s">
        <v>198</v>
      </c>
      <c r="L50" s="162">
        <v>244</v>
      </c>
      <c r="M50" s="173">
        <v>90.2</v>
      </c>
      <c r="N50" s="173">
        <v>90.2</v>
      </c>
      <c r="O50" s="173">
        <v>90.2</v>
      </c>
      <c r="P50" s="175">
        <f>O50/M50*100</f>
        <v>100</v>
      </c>
      <c r="Q50" s="175">
        <f>O50/N50*100</f>
        <v>100</v>
      </c>
    </row>
    <row r="51" spans="1:17" ht="56.25">
      <c r="A51" s="164" t="s">
        <v>87</v>
      </c>
      <c r="B51" s="162">
        <v>1</v>
      </c>
      <c r="C51" s="174" t="s">
        <v>120</v>
      </c>
      <c r="D51" s="162">
        <v>3</v>
      </c>
      <c r="E51" s="152"/>
      <c r="F51" s="180" t="s">
        <v>125</v>
      </c>
      <c r="G51" s="163" t="s">
        <v>89</v>
      </c>
      <c r="H51" s="162">
        <v>933</v>
      </c>
      <c r="I51" s="164" t="s">
        <v>94</v>
      </c>
      <c r="J51" s="164" t="s">
        <v>123</v>
      </c>
      <c r="K51" s="164" t="s">
        <v>198</v>
      </c>
      <c r="L51" s="162"/>
      <c r="M51" s="173"/>
      <c r="N51" s="173"/>
      <c r="O51" s="173"/>
      <c r="P51" s="173"/>
      <c r="Q51" s="173"/>
    </row>
    <row r="52" spans="1:17" ht="15">
      <c r="A52" s="209" t="s">
        <v>87</v>
      </c>
      <c r="B52" s="210">
        <v>1</v>
      </c>
      <c r="C52" s="211" t="s">
        <v>126</v>
      </c>
      <c r="D52" s="212"/>
      <c r="E52" s="206"/>
      <c r="F52" s="213" t="s">
        <v>127</v>
      </c>
      <c r="G52" s="157" t="s">
        <v>43</v>
      </c>
      <c r="H52" s="155">
        <v>933</v>
      </c>
      <c r="I52" s="154"/>
      <c r="J52" s="154"/>
      <c r="K52" s="155"/>
      <c r="L52" s="155"/>
      <c r="M52" s="181">
        <f>M53</f>
        <v>4215.2</v>
      </c>
      <c r="N52" s="166">
        <f>N53</f>
        <v>4215.2</v>
      </c>
      <c r="O52" s="181">
        <f>O53</f>
        <v>4215.2</v>
      </c>
      <c r="P52" s="178">
        <f>P53</f>
        <v>100</v>
      </c>
      <c r="Q52" s="178">
        <f>Q53</f>
        <v>99</v>
      </c>
    </row>
    <row r="53" spans="1:17" ht="24">
      <c r="A53" s="209"/>
      <c r="B53" s="210"/>
      <c r="C53" s="211"/>
      <c r="D53" s="212"/>
      <c r="E53" s="206"/>
      <c r="F53" s="214"/>
      <c r="G53" s="165" t="s">
        <v>89</v>
      </c>
      <c r="H53" s="155">
        <v>933</v>
      </c>
      <c r="I53" s="154"/>
      <c r="J53" s="154"/>
      <c r="K53" s="155"/>
      <c r="L53" s="155"/>
      <c r="M53" s="158">
        <f>M54+M56+M55+M57</f>
        <v>4215.2</v>
      </c>
      <c r="N53" s="158">
        <f>N54+N56+N55+N57</f>
        <v>4215.2</v>
      </c>
      <c r="O53" s="158">
        <f>O54+O56+O55+O57</f>
        <v>4215.2</v>
      </c>
      <c r="P53" s="159">
        <v>100</v>
      </c>
      <c r="Q53" s="159">
        <v>99</v>
      </c>
    </row>
    <row r="54" spans="1:17" ht="48">
      <c r="A54" s="164" t="s">
        <v>87</v>
      </c>
      <c r="B54" s="162">
        <v>1</v>
      </c>
      <c r="C54" s="174" t="s">
        <v>126</v>
      </c>
      <c r="D54" s="162">
        <v>1</v>
      </c>
      <c r="E54" s="152"/>
      <c r="F54" s="182" t="s">
        <v>192</v>
      </c>
      <c r="G54" s="163" t="s">
        <v>89</v>
      </c>
      <c r="H54" s="162">
        <v>933</v>
      </c>
      <c r="I54" s="164" t="s">
        <v>94</v>
      </c>
      <c r="J54" s="164" t="s">
        <v>123</v>
      </c>
      <c r="K54" s="164" t="s">
        <v>199</v>
      </c>
      <c r="L54" s="162">
        <v>244</v>
      </c>
      <c r="M54" s="183">
        <v>1124.9</v>
      </c>
      <c r="N54" s="183">
        <v>1124.9</v>
      </c>
      <c r="O54" s="183">
        <v>1124.9</v>
      </c>
      <c r="P54" s="175">
        <f>O54/M54*100</f>
        <v>100</v>
      </c>
      <c r="Q54" s="175">
        <f>O54/N54*100</f>
        <v>100</v>
      </c>
    </row>
    <row r="55" spans="1:17" ht="36">
      <c r="A55" s="164" t="s">
        <v>87</v>
      </c>
      <c r="B55" s="162">
        <v>1</v>
      </c>
      <c r="C55" s="174" t="s">
        <v>126</v>
      </c>
      <c r="D55" s="162">
        <v>2</v>
      </c>
      <c r="E55" s="152"/>
      <c r="F55" s="182" t="s">
        <v>226</v>
      </c>
      <c r="G55" s="163" t="s">
        <v>89</v>
      </c>
      <c r="H55" s="162">
        <v>933</v>
      </c>
      <c r="I55" s="164" t="s">
        <v>94</v>
      </c>
      <c r="J55" s="164" t="s">
        <v>237</v>
      </c>
      <c r="K55" s="164" t="s">
        <v>199</v>
      </c>
      <c r="L55" s="162">
        <v>244</v>
      </c>
      <c r="M55" s="183">
        <v>75.3</v>
      </c>
      <c r="N55" s="183">
        <v>75.3</v>
      </c>
      <c r="O55" s="183">
        <v>75.3</v>
      </c>
      <c r="P55" s="175">
        <f>O55/M55*100</f>
        <v>100</v>
      </c>
      <c r="Q55" s="175">
        <f>O55/N55*100</f>
        <v>100</v>
      </c>
    </row>
    <row r="56" spans="1:17" ht="24">
      <c r="A56" s="164" t="s">
        <v>87</v>
      </c>
      <c r="B56" s="162">
        <v>1</v>
      </c>
      <c r="C56" s="174" t="s">
        <v>126</v>
      </c>
      <c r="D56" s="162">
        <v>3</v>
      </c>
      <c r="E56" s="152"/>
      <c r="F56" s="182" t="s">
        <v>225</v>
      </c>
      <c r="G56" s="163" t="s">
        <v>89</v>
      </c>
      <c r="H56" s="162">
        <v>933</v>
      </c>
      <c r="I56" s="164" t="s">
        <v>94</v>
      </c>
      <c r="J56" s="164" t="s">
        <v>238</v>
      </c>
      <c r="K56" s="164" t="s">
        <v>199</v>
      </c>
      <c r="L56" s="162">
        <v>244</v>
      </c>
      <c r="M56" s="183">
        <v>3006</v>
      </c>
      <c r="N56" s="183">
        <v>3006</v>
      </c>
      <c r="O56" s="183">
        <v>3006</v>
      </c>
      <c r="P56" s="175">
        <f>O56/M56*100</f>
        <v>100</v>
      </c>
      <c r="Q56" s="175">
        <f>O56/N56*100</f>
        <v>100</v>
      </c>
    </row>
    <row r="57" spans="1:17" ht="22.5">
      <c r="A57" s="184" t="s">
        <v>87</v>
      </c>
      <c r="B57" s="185">
        <v>1</v>
      </c>
      <c r="C57" s="22" t="s">
        <v>126</v>
      </c>
      <c r="D57" s="185">
        <v>4</v>
      </c>
      <c r="E57" s="186"/>
      <c r="F57" s="187" t="s">
        <v>203</v>
      </c>
      <c r="G57" s="188" t="s">
        <v>89</v>
      </c>
      <c r="H57" s="185">
        <v>933</v>
      </c>
      <c r="I57" s="184" t="s">
        <v>94</v>
      </c>
      <c r="J57" s="164" t="s">
        <v>239</v>
      </c>
      <c r="K57" s="184" t="s">
        <v>204</v>
      </c>
      <c r="L57" s="185">
        <v>244</v>
      </c>
      <c r="M57" s="189">
        <v>9</v>
      </c>
      <c r="N57" s="189">
        <v>9</v>
      </c>
      <c r="O57" s="189">
        <v>9</v>
      </c>
      <c r="P57" s="175">
        <f>O57/M57*100</f>
        <v>100</v>
      </c>
      <c r="Q57" s="175">
        <f>O57/N57*100</f>
        <v>100</v>
      </c>
    </row>
    <row r="58" spans="1:17" ht="15">
      <c r="A58" s="205" t="s">
        <v>87</v>
      </c>
      <c r="B58" s="206">
        <v>2</v>
      </c>
      <c r="C58" s="206"/>
      <c r="D58" s="206"/>
      <c r="E58" s="206"/>
      <c r="F58" s="208" t="s">
        <v>187</v>
      </c>
      <c r="G58" s="157" t="s">
        <v>43</v>
      </c>
      <c r="H58" s="156"/>
      <c r="I58" s="156"/>
      <c r="J58" s="156"/>
      <c r="K58" s="156"/>
      <c r="L58" s="156"/>
      <c r="M58" s="36">
        <f>M60+M61+M63</f>
        <v>681.1</v>
      </c>
      <c r="N58" s="36">
        <f>N60+N61+N63</f>
        <v>681.1</v>
      </c>
      <c r="O58" s="36">
        <f>O60+O61+O63</f>
        <v>681.1</v>
      </c>
      <c r="P58" s="36">
        <v>100</v>
      </c>
      <c r="Q58" s="36">
        <v>100</v>
      </c>
    </row>
    <row r="59" spans="1:17" ht="22.5">
      <c r="A59" s="205"/>
      <c r="B59" s="206"/>
      <c r="C59" s="206"/>
      <c r="D59" s="206"/>
      <c r="E59" s="206"/>
      <c r="F59" s="208"/>
      <c r="G59" s="161" t="s">
        <v>234</v>
      </c>
      <c r="H59" s="156">
        <v>933</v>
      </c>
      <c r="I59" s="156"/>
      <c r="J59" s="156"/>
      <c r="K59" s="156"/>
      <c r="L59" s="156"/>
      <c r="M59" s="36">
        <f>M63</f>
        <v>20</v>
      </c>
      <c r="N59" s="36">
        <f>N63</f>
        <v>20</v>
      </c>
      <c r="O59" s="36">
        <f>O63</f>
        <v>20</v>
      </c>
      <c r="P59" s="36">
        <v>100</v>
      </c>
      <c r="Q59" s="36">
        <v>100</v>
      </c>
    </row>
    <row r="60" spans="1:17" ht="21">
      <c r="A60" s="205"/>
      <c r="B60" s="206"/>
      <c r="C60" s="206"/>
      <c r="D60" s="206"/>
      <c r="E60" s="206"/>
      <c r="F60" s="208"/>
      <c r="G60" s="157" t="s">
        <v>89</v>
      </c>
      <c r="H60" s="156">
        <v>933</v>
      </c>
      <c r="I60" s="156"/>
      <c r="J60" s="156"/>
      <c r="K60" s="156"/>
      <c r="L60" s="156"/>
      <c r="M60" s="36">
        <f aca="true" t="shared" si="3" ref="M60:Q61">M67</f>
        <v>414</v>
      </c>
      <c r="N60" s="36">
        <f t="shared" si="3"/>
        <v>414</v>
      </c>
      <c r="O60" s="36">
        <f t="shared" si="3"/>
        <v>414</v>
      </c>
      <c r="P60" s="36">
        <f t="shared" si="3"/>
        <v>100</v>
      </c>
      <c r="Q60" s="36">
        <f t="shared" si="3"/>
        <v>100</v>
      </c>
    </row>
    <row r="61" spans="1:17" ht="45">
      <c r="A61" s="205"/>
      <c r="B61" s="206"/>
      <c r="C61" s="206"/>
      <c r="D61" s="206"/>
      <c r="E61" s="206"/>
      <c r="F61" s="208"/>
      <c r="G61" s="161" t="s">
        <v>230</v>
      </c>
      <c r="H61" s="156">
        <v>938</v>
      </c>
      <c r="I61" s="156"/>
      <c r="J61" s="156"/>
      <c r="K61" s="156"/>
      <c r="L61" s="156"/>
      <c r="M61" s="36">
        <f t="shared" si="3"/>
        <v>247.1</v>
      </c>
      <c r="N61" s="36">
        <f t="shared" si="3"/>
        <v>247.1</v>
      </c>
      <c r="O61" s="36">
        <f t="shared" si="3"/>
        <v>247.1</v>
      </c>
      <c r="P61" s="36">
        <f t="shared" si="3"/>
        <v>100</v>
      </c>
      <c r="Q61" s="36">
        <f t="shared" si="3"/>
        <v>100</v>
      </c>
    </row>
    <row r="62" spans="1:17" ht="22.5" customHeight="1">
      <c r="A62" s="201" t="s">
        <v>87</v>
      </c>
      <c r="B62" s="203">
        <v>2</v>
      </c>
      <c r="C62" s="203">
        <v>5</v>
      </c>
      <c r="D62" s="203"/>
      <c r="E62" s="203"/>
      <c r="F62" s="199" t="s">
        <v>233</v>
      </c>
      <c r="G62" s="161" t="s">
        <v>43</v>
      </c>
      <c r="H62" s="156"/>
      <c r="I62" s="156"/>
      <c r="J62" s="156"/>
      <c r="K62" s="156"/>
      <c r="L62" s="156"/>
      <c r="M62" s="36">
        <f>M63</f>
        <v>20</v>
      </c>
      <c r="N62" s="36">
        <f>N63</f>
        <v>20</v>
      </c>
      <c r="O62" s="36">
        <f>O63</f>
        <v>20</v>
      </c>
      <c r="P62" s="36">
        <v>100</v>
      </c>
      <c r="Q62" s="36">
        <v>100</v>
      </c>
    </row>
    <row r="63" spans="1:17" ht="22.5">
      <c r="A63" s="202"/>
      <c r="B63" s="204"/>
      <c r="C63" s="204"/>
      <c r="D63" s="204"/>
      <c r="E63" s="204"/>
      <c r="F63" s="200"/>
      <c r="G63" s="161" t="s">
        <v>234</v>
      </c>
      <c r="H63" s="156"/>
      <c r="I63" s="156"/>
      <c r="J63" s="156"/>
      <c r="K63" s="156"/>
      <c r="L63" s="156"/>
      <c r="M63" s="36">
        <f>M64+M65</f>
        <v>20</v>
      </c>
      <c r="N63" s="36">
        <f>N64+N65</f>
        <v>20</v>
      </c>
      <c r="O63" s="36">
        <f>O64+O65</f>
        <v>20</v>
      </c>
      <c r="P63" s="36">
        <v>100</v>
      </c>
      <c r="Q63" s="36">
        <v>100</v>
      </c>
    </row>
    <row r="64" spans="1:17" ht="39.75" customHeight="1">
      <c r="A64" s="191" t="s">
        <v>87</v>
      </c>
      <c r="B64" s="152">
        <v>2</v>
      </c>
      <c r="C64" s="191" t="s">
        <v>113</v>
      </c>
      <c r="D64" s="152">
        <v>6</v>
      </c>
      <c r="E64" s="152">
        <v>1</v>
      </c>
      <c r="F64" s="192" t="s">
        <v>235</v>
      </c>
      <c r="G64" s="161" t="s">
        <v>234</v>
      </c>
      <c r="H64" s="152">
        <v>933</v>
      </c>
      <c r="I64" s="191" t="s">
        <v>94</v>
      </c>
      <c r="J64" s="191" t="s">
        <v>95</v>
      </c>
      <c r="K64" s="152">
        <v>620561920</v>
      </c>
      <c r="L64" s="152"/>
      <c r="M64" s="79">
        <v>8.4</v>
      </c>
      <c r="N64" s="79">
        <v>8.4</v>
      </c>
      <c r="O64" s="79">
        <v>8.4</v>
      </c>
      <c r="P64" s="79">
        <v>100</v>
      </c>
      <c r="Q64" s="79">
        <v>100</v>
      </c>
    </row>
    <row r="65" spans="1:17" ht="30" customHeight="1">
      <c r="A65" s="191" t="s">
        <v>87</v>
      </c>
      <c r="B65" s="152">
        <v>2</v>
      </c>
      <c r="C65" s="191" t="s">
        <v>113</v>
      </c>
      <c r="D65" s="152">
        <v>7</v>
      </c>
      <c r="E65" s="152">
        <v>1</v>
      </c>
      <c r="F65" s="192" t="s">
        <v>236</v>
      </c>
      <c r="G65" s="161" t="s">
        <v>234</v>
      </c>
      <c r="H65" s="152">
        <v>933</v>
      </c>
      <c r="I65" s="191" t="s">
        <v>94</v>
      </c>
      <c r="J65" s="191" t="s">
        <v>95</v>
      </c>
      <c r="K65" s="152">
        <v>620561920</v>
      </c>
      <c r="L65" s="152"/>
      <c r="M65" s="79">
        <v>11.6</v>
      </c>
      <c r="N65" s="79">
        <v>11.6</v>
      </c>
      <c r="O65" s="79">
        <v>11.6</v>
      </c>
      <c r="P65" s="79">
        <v>100</v>
      </c>
      <c r="Q65" s="79">
        <v>100</v>
      </c>
    </row>
    <row r="66" spans="1:17" ht="15">
      <c r="A66" s="205" t="s">
        <v>87</v>
      </c>
      <c r="B66" s="206">
        <v>2</v>
      </c>
      <c r="C66" s="205" t="s">
        <v>126</v>
      </c>
      <c r="D66" s="206"/>
      <c r="E66" s="206"/>
      <c r="F66" s="207" t="s">
        <v>129</v>
      </c>
      <c r="G66" s="157" t="s">
        <v>43</v>
      </c>
      <c r="H66" s="156">
        <v>933</v>
      </c>
      <c r="I66" s="156"/>
      <c r="J66" s="190"/>
      <c r="K66" s="190"/>
      <c r="L66" s="156"/>
      <c r="M66" s="36">
        <f>M67+M68</f>
        <v>661.1</v>
      </c>
      <c r="N66" s="36">
        <f>N67+N68</f>
        <v>661.1</v>
      </c>
      <c r="O66" s="36">
        <f>O67+O68</f>
        <v>661.1</v>
      </c>
      <c r="P66" s="36">
        <f>P68</f>
        <v>100</v>
      </c>
      <c r="Q66" s="36">
        <f>Q68</f>
        <v>100</v>
      </c>
    </row>
    <row r="67" spans="1:17" ht="21">
      <c r="A67" s="205"/>
      <c r="B67" s="206"/>
      <c r="C67" s="205"/>
      <c r="D67" s="206"/>
      <c r="E67" s="206"/>
      <c r="F67" s="207"/>
      <c r="G67" s="157" t="s">
        <v>89</v>
      </c>
      <c r="H67" s="156">
        <v>933</v>
      </c>
      <c r="I67" s="156"/>
      <c r="J67" s="190"/>
      <c r="K67" s="190"/>
      <c r="L67" s="156"/>
      <c r="M67" s="37">
        <f aca="true" t="shared" si="4" ref="M67:O68">M69</f>
        <v>414</v>
      </c>
      <c r="N67" s="37">
        <f t="shared" si="4"/>
        <v>414</v>
      </c>
      <c r="O67" s="37">
        <f t="shared" si="4"/>
        <v>414</v>
      </c>
      <c r="P67" s="37">
        <f>SUM(P68:P68)</f>
        <v>100</v>
      </c>
      <c r="Q67" s="37">
        <f>SUM(Q68:Q68)</f>
        <v>100</v>
      </c>
    </row>
    <row r="68" spans="1:17" ht="45">
      <c r="A68" s="205"/>
      <c r="B68" s="206"/>
      <c r="C68" s="205"/>
      <c r="D68" s="206"/>
      <c r="E68" s="206"/>
      <c r="F68" s="207"/>
      <c r="G68" s="161" t="s">
        <v>230</v>
      </c>
      <c r="H68" s="156">
        <v>938</v>
      </c>
      <c r="I68" s="156"/>
      <c r="J68" s="190"/>
      <c r="K68" s="190"/>
      <c r="L68" s="156"/>
      <c r="M68" s="37">
        <f t="shared" si="4"/>
        <v>247.1</v>
      </c>
      <c r="N68" s="37">
        <f t="shared" si="4"/>
        <v>247.1</v>
      </c>
      <c r="O68" s="37">
        <f t="shared" si="4"/>
        <v>247.1</v>
      </c>
      <c r="P68" s="37">
        <f>SUM(P69:P69)</f>
        <v>100</v>
      </c>
      <c r="Q68" s="37">
        <f>SUM(Q69:Q69)</f>
        <v>100</v>
      </c>
    </row>
    <row r="69" spans="1:17" ht="22.5">
      <c r="A69" s="191" t="s">
        <v>87</v>
      </c>
      <c r="B69" s="152">
        <v>2</v>
      </c>
      <c r="C69" s="191" t="s">
        <v>126</v>
      </c>
      <c r="D69" s="152">
        <v>1</v>
      </c>
      <c r="E69" s="152">
        <v>1</v>
      </c>
      <c r="F69" s="193" t="s">
        <v>130</v>
      </c>
      <c r="G69" s="193" t="s">
        <v>89</v>
      </c>
      <c r="H69" s="152">
        <v>933</v>
      </c>
      <c r="I69" s="191" t="s">
        <v>94</v>
      </c>
      <c r="J69" s="191" t="s">
        <v>95</v>
      </c>
      <c r="K69" s="154" t="s">
        <v>200</v>
      </c>
      <c r="L69" s="152">
        <v>244</v>
      </c>
      <c r="M69" s="79">
        <v>414</v>
      </c>
      <c r="N69" s="79">
        <v>414</v>
      </c>
      <c r="O69" s="79">
        <v>414</v>
      </c>
      <c r="P69" s="194">
        <f>O69/M69*100</f>
        <v>100</v>
      </c>
      <c r="Q69" s="194">
        <f>O69/N69*100</f>
        <v>100</v>
      </c>
    </row>
    <row r="70" spans="1:17" ht="45">
      <c r="A70" s="164" t="s">
        <v>87</v>
      </c>
      <c r="B70" s="164" t="s">
        <v>21</v>
      </c>
      <c r="C70" s="164" t="s">
        <v>94</v>
      </c>
      <c r="D70" s="164" t="s">
        <v>22</v>
      </c>
      <c r="E70" s="164" t="s">
        <v>22</v>
      </c>
      <c r="F70" s="195" t="s">
        <v>229</v>
      </c>
      <c r="G70" s="161" t="s">
        <v>230</v>
      </c>
      <c r="H70" s="173">
        <v>938</v>
      </c>
      <c r="I70" s="196" t="s">
        <v>94</v>
      </c>
      <c r="J70" s="196" t="s">
        <v>95</v>
      </c>
      <c r="K70" s="197" t="s">
        <v>231</v>
      </c>
      <c r="L70" s="196" t="s">
        <v>232</v>
      </c>
      <c r="M70" s="173">
        <v>247.1</v>
      </c>
      <c r="N70" s="173">
        <v>247.1</v>
      </c>
      <c r="O70" s="173">
        <v>247.1</v>
      </c>
      <c r="P70" s="198">
        <v>100</v>
      </c>
      <c r="Q70" s="198">
        <v>100</v>
      </c>
    </row>
  </sheetData>
  <sheetProtection/>
  <mergeCells count="91">
    <mergeCell ref="O3:Q3"/>
    <mergeCell ref="M11:O11"/>
    <mergeCell ref="P11:Q11"/>
    <mergeCell ref="A7:Q7"/>
    <mergeCell ref="H11:L11"/>
    <mergeCell ref="A11:E11"/>
    <mergeCell ref="F11:F12"/>
    <mergeCell ref="D13:D16"/>
    <mergeCell ref="E13:E16"/>
    <mergeCell ref="A23:A24"/>
    <mergeCell ref="B23:B24"/>
    <mergeCell ref="G11:G12"/>
    <mergeCell ref="O1:Q1"/>
    <mergeCell ref="A6:Q6"/>
    <mergeCell ref="O4:Q4"/>
    <mergeCell ref="A9:Q9"/>
    <mergeCell ref="O2:Q2"/>
    <mergeCell ref="F13:F16"/>
    <mergeCell ref="A17:A18"/>
    <mergeCell ref="B17:B18"/>
    <mergeCell ref="C17:C18"/>
    <mergeCell ref="D17:D18"/>
    <mergeCell ref="E17:E18"/>
    <mergeCell ref="F17:F18"/>
    <mergeCell ref="A13:A16"/>
    <mergeCell ref="B13:B16"/>
    <mergeCell ref="C13:C16"/>
    <mergeCell ref="A19:A20"/>
    <mergeCell ref="B19:B20"/>
    <mergeCell ref="C19:C20"/>
    <mergeCell ref="D19:D20"/>
    <mergeCell ref="E19:E20"/>
    <mergeCell ref="F19:F20"/>
    <mergeCell ref="C23:C24"/>
    <mergeCell ref="D23:D24"/>
    <mergeCell ref="E23:E24"/>
    <mergeCell ref="F23:F24"/>
    <mergeCell ref="A31:A32"/>
    <mergeCell ref="B31:B32"/>
    <mergeCell ref="C31:C32"/>
    <mergeCell ref="D31:D32"/>
    <mergeCell ref="E31:E32"/>
    <mergeCell ref="F31:F32"/>
    <mergeCell ref="A35:A36"/>
    <mergeCell ref="B35:B36"/>
    <mergeCell ref="C35:C36"/>
    <mergeCell ref="D35:D36"/>
    <mergeCell ref="E35:E36"/>
    <mergeCell ref="F35:F36"/>
    <mergeCell ref="A39:A40"/>
    <mergeCell ref="B39:B40"/>
    <mergeCell ref="C39:C40"/>
    <mergeCell ref="D39:D40"/>
    <mergeCell ref="E39:E40"/>
    <mergeCell ref="F39:F40"/>
    <mergeCell ref="A44:A45"/>
    <mergeCell ref="B44:B45"/>
    <mergeCell ref="C44:C45"/>
    <mergeCell ref="D44:D45"/>
    <mergeCell ref="E44:E45"/>
    <mergeCell ref="F44:F45"/>
    <mergeCell ref="A47:A48"/>
    <mergeCell ref="B47:B48"/>
    <mergeCell ref="C47:C48"/>
    <mergeCell ref="D47:D48"/>
    <mergeCell ref="E47:E48"/>
    <mergeCell ref="F47:F48"/>
    <mergeCell ref="A52:A53"/>
    <mergeCell ref="B52:B53"/>
    <mergeCell ref="C52:C53"/>
    <mergeCell ref="D52:D53"/>
    <mergeCell ref="E52:E53"/>
    <mergeCell ref="F52:F53"/>
    <mergeCell ref="A58:A61"/>
    <mergeCell ref="B58:B61"/>
    <mergeCell ref="C58:C61"/>
    <mergeCell ref="D58:D61"/>
    <mergeCell ref="E58:E61"/>
    <mergeCell ref="F58:F61"/>
    <mergeCell ref="A66:A68"/>
    <mergeCell ref="B66:B68"/>
    <mergeCell ref="C66:C68"/>
    <mergeCell ref="D66:D68"/>
    <mergeCell ref="E66:E68"/>
    <mergeCell ref="F66:F68"/>
    <mergeCell ref="F62:F63"/>
    <mergeCell ref="A62:A63"/>
    <mergeCell ref="B62:B63"/>
    <mergeCell ref="C62:C63"/>
    <mergeCell ref="D62:D63"/>
    <mergeCell ref="E62:E63"/>
  </mergeCells>
  <printOptions/>
  <pageMargins left="0.3937007874015748" right="0.3937007874015748" top="0.7874015748031497" bottom="0.1968503937007874" header="0.5118110236220472" footer="0"/>
  <pageSetup fitToHeight="3" fitToWidth="1" horizontalDpi="600" verticalDpi="600" orientation="landscape" paperSize="9" scale="7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6">
      <selection activeCell="E8" sqref="E8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4"/>
      <c r="B1" s="4"/>
      <c r="C1" s="4"/>
      <c r="D1" s="4"/>
      <c r="E1" s="4"/>
      <c r="F1" s="4"/>
      <c r="G1" s="4"/>
    </row>
    <row r="2" spans="1:7" ht="17.25" customHeight="1">
      <c r="A2" s="240" t="s">
        <v>79</v>
      </c>
      <c r="B2" s="241"/>
      <c r="C2" s="241"/>
      <c r="D2" s="241"/>
      <c r="E2" s="241"/>
      <c r="F2" s="241"/>
      <c r="G2" s="241"/>
    </row>
    <row r="3" spans="1:7" ht="5.25" customHeight="1">
      <c r="A3" s="4"/>
      <c r="B3" s="4"/>
      <c r="C3" s="4"/>
      <c r="D3" s="4"/>
      <c r="E3" s="4"/>
      <c r="F3" s="4"/>
      <c r="G3" s="4"/>
    </row>
    <row r="4" spans="1:7" s="17" customFormat="1" ht="20.25" customHeight="1">
      <c r="A4" s="239" t="s">
        <v>23</v>
      </c>
      <c r="B4" s="242"/>
      <c r="C4" s="239" t="s">
        <v>44</v>
      </c>
      <c r="D4" s="239" t="s">
        <v>45</v>
      </c>
      <c r="E4" s="245" t="s">
        <v>46</v>
      </c>
      <c r="F4" s="246"/>
      <c r="G4" s="239" t="s">
        <v>77</v>
      </c>
    </row>
    <row r="5" spans="1:7" s="17" customFormat="1" ht="24" customHeight="1">
      <c r="A5" s="239"/>
      <c r="B5" s="242"/>
      <c r="C5" s="242" t="s">
        <v>33</v>
      </c>
      <c r="D5" s="242"/>
      <c r="E5" s="243" t="s">
        <v>75</v>
      </c>
      <c r="F5" s="247" t="s">
        <v>76</v>
      </c>
      <c r="G5" s="239"/>
    </row>
    <row r="6" spans="1:7" s="17" customFormat="1" ht="12" customHeight="1">
      <c r="A6" s="5" t="s">
        <v>28</v>
      </c>
      <c r="B6" s="5" t="s">
        <v>24</v>
      </c>
      <c r="C6" s="242"/>
      <c r="D6" s="242"/>
      <c r="E6" s="244"/>
      <c r="F6" s="248"/>
      <c r="G6" s="239"/>
    </row>
    <row r="7" spans="1:7" ht="15" customHeight="1">
      <c r="A7" s="249" t="s">
        <v>87</v>
      </c>
      <c r="B7" s="249"/>
      <c r="C7" s="251" t="s">
        <v>131</v>
      </c>
      <c r="D7" s="6" t="s">
        <v>43</v>
      </c>
      <c r="E7" s="39">
        <f>E8+E12+E11+E15</f>
        <v>5116.3</v>
      </c>
      <c r="F7" s="39">
        <f>F8+F12+F11+F15</f>
        <v>5116.3</v>
      </c>
      <c r="G7" s="40">
        <f>F7/E7</f>
        <v>1</v>
      </c>
    </row>
    <row r="8" spans="1:7" ht="15" customHeight="1">
      <c r="A8" s="249"/>
      <c r="B8" s="249"/>
      <c r="C8" s="251"/>
      <c r="D8" s="7" t="s">
        <v>47</v>
      </c>
      <c r="E8" s="39">
        <f>E10</f>
        <v>4919.2</v>
      </c>
      <c r="F8" s="39">
        <f>F10</f>
        <v>4919.2</v>
      </c>
      <c r="G8" s="40">
        <f>F8/E8</f>
        <v>1</v>
      </c>
    </row>
    <row r="9" spans="1:7" ht="15" customHeight="1">
      <c r="A9" s="249"/>
      <c r="B9" s="249"/>
      <c r="C9" s="251"/>
      <c r="D9" s="10" t="s">
        <v>48</v>
      </c>
      <c r="E9" s="41" t="s">
        <v>133</v>
      </c>
      <c r="F9" s="41" t="s">
        <v>133</v>
      </c>
      <c r="G9" s="41" t="s">
        <v>133</v>
      </c>
    </row>
    <row r="10" spans="1:7" ht="15" customHeight="1">
      <c r="A10" s="249"/>
      <c r="B10" s="249"/>
      <c r="C10" s="251"/>
      <c r="D10" s="10" t="s">
        <v>49</v>
      </c>
      <c r="E10" s="39">
        <f>E18+E26</f>
        <v>4919.2</v>
      </c>
      <c r="F10" s="39">
        <f>F18+F26</f>
        <v>4919.2</v>
      </c>
      <c r="G10" s="40">
        <f>F10/E10</f>
        <v>1</v>
      </c>
    </row>
    <row r="11" spans="1:7" ht="15" customHeight="1">
      <c r="A11" s="249"/>
      <c r="B11" s="249"/>
      <c r="C11" s="251"/>
      <c r="D11" s="10" t="s">
        <v>52</v>
      </c>
      <c r="E11" s="41">
        <f>E29</f>
        <v>197.1</v>
      </c>
      <c r="F11" s="92">
        <f>F29</f>
        <v>197.1</v>
      </c>
      <c r="G11" s="40">
        <v>0</v>
      </c>
    </row>
    <row r="12" spans="1:7" ht="15" customHeight="1">
      <c r="A12" s="249"/>
      <c r="B12" s="249"/>
      <c r="C12" s="251"/>
      <c r="D12" s="10" t="s">
        <v>51</v>
      </c>
      <c r="E12" s="41"/>
      <c r="F12" s="41"/>
      <c r="G12" s="40"/>
    </row>
    <row r="13" spans="1:7" ht="15" customHeight="1">
      <c r="A13" s="249"/>
      <c r="B13" s="249"/>
      <c r="C13" s="251"/>
      <c r="D13" s="10" t="s">
        <v>53</v>
      </c>
      <c r="E13" s="41" t="s">
        <v>133</v>
      </c>
      <c r="F13" s="41" t="s">
        <v>133</v>
      </c>
      <c r="G13" s="41" t="s">
        <v>133</v>
      </c>
    </row>
    <row r="14" spans="1:7" ht="15" customHeight="1">
      <c r="A14" s="249"/>
      <c r="B14" s="249"/>
      <c r="C14" s="251"/>
      <c r="D14" s="12" t="s">
        <v>54</v>
      </c>
      <c r="E14" s="41" t="s">
        <v>133</v>
      </c>
      <c r="F14" s="41" t="s">
        <v>133</v>
      </c>
      <c r="G14" s="41" t="s">
        <v>133</v>
      </c>
    </row>
    <row r="15" spans="1:7" ht="27.75" customHeight="1">
      <c r="A15" s="249"/>
      <c r="B15" s="249"/>
      <c r="C15" s="251"/>
      <c r="D15" s="14" t="s">
        <v>57</v>
      </c>
      <c r="E15" s="41">
        <v>0</v>
      </c>
      <c r="F15" s="41">
        <v>0</v>
      </c>
      <c r="G15" s="41" t="s">
        <v>133</v>
      </c>
    </row>
    <row r="16" spans="1:7" ht="19.5" customHeight="1">
      <c r="A16" s="249"/>
      <c r="B16" s="249"/>
      <c r="C16" s="251"/>
      <c r="D16" s="12" t="s">
        <v>55</v>
      </c>
      <c r="E16" s="42"/>
      <c r="F16" s="39"/>
      <c r="G16" s="40"/>
    </row>
    <row r="17" spans="1:7" ht="15" customHeight="1">
      <c r="A17" s="249" t="s">
        <v>87</v>
      </c>
      <c r="B17" s="249" t="s">
        <v>22</v>
      </c>
      <c r="C17" s="251" t="s">
        <v>91</v>
      </c>
      <c r="D17" s="6" t="s">
        <v>43</v>
      </c>
      <c r="E17" s="42">
        <f>E20</f>
        <v>4435.2</v>
      </c>
      <c r="F17" s="80">
        <f>F20</f>
        <v>4435.2</v>
      </c>
      <c r="G17" s="40">
        <f>F17/E17</f>
        <v>1</v>
      </c>
    </row>
    <row r="18" spans="1:7" ht="15" customHeight="1">
      <c r="A18" s="249"/>
      <c r="B18" s="249"/>
      <c r="C18" s="251"/>
      <c r="D18" s="7" t="s">
        <v>47</v>
      </c>
      <c r="E18" s="41">
        <f>E20</f>
        <v>4435.2</v>
      </c>
      <c r="F18" s="80">
        <f>F20</f>
        <v>4435.2</v>
      </c>
      <c r="G18" s="41" t="s">
        <v>133</v>
      </c>
    </row>
    <row r="19" spans="1:7" ht="15" customHeight="1">
      <c r="A19" s="249"/>
      <c r="B19" s="249"/>
      <c r="C19" s="251"/>
      <c r="D19" s="10" t="s">
        <v>48</v>
      </c>
      <c r="E19" s="43"/>
      <c r="F19" s="80"/>
      <c r="G19" s="40" t="s">
        <v>133</v>
      </c>
    </row>
    <row r="20" spans="1:7" ht="15" customHeight="1">
      <c r="A20" s="249"/>
      <c r="B20" s="249"/>
      <c r="C20" s="251"/>
      <c r="D20" s="10" t="s">
        <v>49</v>
      </c>
      <c r="E20" s="39">
        <f>'ф 1'!M17</f>
        <v>4435.2</v>
      </c>
      <c r="F20" s="80">
        <f>'ф 1'!O17</f>
        <v>4435.2</v>
      </c>
      <c r="G20" s="40">
        <v>0.5</v>
      </c>
    </row>
    <row r="21" spans="1:7" ht="15" customHeight="1">
      <c r="A21" s="249"/>
      <c r="B21" s="249"/>
      <c r="C21" s="251"/>
      <c r="D21" s="10" t="s">
        <v>52</v>
      </c>
      <c r="E21" s="41" t="s">
        <v>133</v>
      </c>
      <c r="F21" s="39" t="s">
        <v>133</v>
      </c>
      <c r="G21" s="41" t="s">
        <v>133</v>
      </c>
    </row>
    <row r="22" spans="1:7" ht="15" customHeight="1">
      <c r="A22" s="249"/>
      <c r="B22" s="249"/>
      <c r="C22" s="251"/>
      <c r="D22" s="10" t="s">
        <v>53</v>
      </c>
      <c r="E22" s="41" t="s">
        <v>133</v>
      </c>
      <c r="F22" s="39" t="s">
        <v>133</v>
      </c>
      <c r="G22" s="41" t="s">
        <v>133</v>
      </c>
    </row>
    <row r="23" spans="1:7" ht="15" customHeight="1">
      <c r="A23" s="249"/>
      <c r="B23" s="249"/>
      <c r="C23" s="251"/>
      <c r="D23" s="12" t="s">
        <v>54</v>
      </c>
      <c r="E23" s="41" t="s">
        <v>133</v>
      </c>
      <c r="F23" s="39" t="s">
        <v>133</v>
      </c>
      <c r="G23" s="41" t="s">
        <v>133</v>
      </c>
    </row>
    <row r="24" spans="1:7" ht="15" customHeight="1">
      <c r="A24" s="249"/>
      <c r="B24" s="249"/>
      <c r="C24" s="251"/>
      <c r="D24" s="12" t="s">
        <v>55</v>
      </c>
      <c r="E24" s="41" t="s">
        <v>133</v>
      </c>
      <c r="F24" s="39" t="s">
        <v>133</v>
      </c>
      <c r="G24" s="41" t="s">
        <v>133</v>
      </c>
    </row>
    <row r="25" spans="1:7" ht="15" customHeight="1">
      <c r="A25" s="249" t="s">
        <v>87</v>
      </c>
      <c r="B25" s="249" t="s">
        <v>21</v>
      </c>
      <c r="C25" s="251" t="s">
        <v>132</v>
      </c>
      <c r="D25" s="6" t="s">
        <v>43</v>
      </c>
      <c r="E25" s="43">
        <f>E26+E29</f>
        <v>681.1</v>
      </c>
      <c r="F25" s="93">
        <f>F26+F29</f>
        <v>681.1</v>
      </c>
      <c r="G25" s="40">
        <f>F25/E25</f>
        <v>1</v>
      </c>
    </row>
    <row r="26" spans="1:8" ht="15" customHeight="1">
      <c r="A26" s="249"/>
      <c r="B26" s="249"/>
      <c r="C26" s="251"/>
      <c r="D26" s="7" t="s">
        <v>47</v>
      </c>
      <c r="E26" s="43">
        <f>E28</f>
        <v>484</v>
      </c>
      <c r="F26" s="39">
        <f>F28</f>
        <v>484</v>
      </c>
      <c r="G26" s="40">
        <f>F26/E26</f>
        <v>1</v>
      </c>
      <c r="H26" s="9"/>
    </row>
    <row r="27" spans="1:7" ht="15" customHeight="1">
      <c r="A27" s="249"/>
      <c r="B27" s="249"/>
      <c r="C27" s="251"/>
      <c r="D27" s="10" t="s">
        <v>48</v>
      </c>
      <c r="E27" s="41" t="s">
        <v>133</v>
      </c>
      <c r="F27" s="39" t="s">
        <v>133</v>
      </c>
      <c r="G27" s="41" t="s">
        <v>133</v>
      </c>
    </row>
    <row r="28" spans="1:7" ht="15" customHeight="1">
      <c r="A28" s="249"/>
      <c r="B28" s="249"/>
      <c r="C28" s="251"/>
      <c r="D28" s="10" t="s">
        <v>49</v>
      </c>
      <c r="E28" s="43">
        <f>'ф 1'!M58-197.1</f>
        <v>484</v>
      </c>
      <c r="F28" s="43">
        <f>'ф 1'!O58-197.1</f>
        <v>484</v>
      </c>
      <c r="G28" s="40">
        <f>F28/E28</f>
        <v>1</v>
      </c>
    </row>
    <row r="29" spans="1:7" ht="15" customHeight="1">
      <c r="A29" s="249"/>
      <c r="B29" s="249"/>
      <c r="C29" s="251"/>
      <c r="D29" s="10" t="s">
        <v>50</v>
      </c>
      <c r="E29" s="41">
        <v>197.1</v>
      </c>
      <c r="F29" s="92">
        <v>197.1</v>
      </c>
      <c r="G29" s="91">
        <f>F29/E29</f>
        <v>1</v>
      </c>
    </row>
    <row r="30" spans="1:7" ht="15" customHeight="1">
      <c r="A30" s="249"/>
      <c r="B30" s="249"/>
      <c r="C30" s="251"/>
      <c r="D30" s="10" t="s">
        <v>51</v>
      </c>
      <c r="E30" s="41" t="s">
        <v>133</v>
      </c>
      <c r="F30" s="41" t="s">
        <v>133</v>
      </c>
      <c r="G30" s="41" t="s">
        <v>133</v>
      </c>
    </row>
    <row r="31" spans="1:7" ht="15" customHeight="1">
      <c r="A31" s="249"/>
      <c r="B31" s="249"/>
      <c r="C31" s="251"/>
      <c r="D31" s="10" t="s">
        <v>53</v>
      </c>
      <c r="E31" s="41" t="s">
        <v>133</v>
      </c>
      <c r="F31" s="41" t="s">
        <v>133</v>
      </c>
      <c r="G31" s="41" t="s">
        <v>133</v>
      </c>
    </row>
    <row r="32" spans="1:7" ht="15" customHeight="1">
      <c r="A32" s="249"/>
      <c r="B32" s="249"/>
      <c r="C32" s="251"/>
      <c r="D32" s="11" t="s">
        <v>56</v>
      </c>
      <c r="E32" s="41" t="s">
        <v>133</v>
      </c>
      <c r="F32" s="41" t="s">
        <v>133</v>
      </c>
      <c r="G32" s="41" t="s">
        <v>133</v>
      </c>
    </row>
    <row r="33" spans="1:7" ht="18.75" customHeight="1">
      <c r="A33" s="249"/>
      <c r="B33" s="249"/>
      <c r="C33" s="251"/>
      <c r="D33" s="15" t="s">
        <v>57</v>
      </c>
      <c r="E33" s="44" t="s">
        <v>133</v>
      </c>
      <c r="F33" s="44" t="s">
        <v>133</v>
      </c>
      <c r="G33" s="44" t="s">
        <v>133</v>
      </c>
    </row>
    <row r="34" spans="1:8" ht="21" customHeight="1">
      <c r="A34" s="249"/>
      <c r="B34" s="250"/>
      <c r="C34" s="251"/>
      <c r="D34" s="12" t="s">
        <v>55</v>
      </c>
      <c r="E34" s="8">
        <v>3.9</v>
      </c>
      <c r="F34" s="13">
        <v>3.9</v>
      </c>
      <c r="G34" s="38"/>
      <c r="H34" s="9"/>
    </row>
  </sheetData>
  <sheetProtection/>
  <mergeCells count="17">
    <mergeCell ref="A25:A34"/>
    <mergeCell ref="B25:B34"/>
    <mergeCell ref="C25:C34"/>
    <mergeCell ref="A7:A16"/>
    <mergeCell ref="B7:B16"/>
    <mergeCell ref="C7:C16"/>
    <mergeCell ref="A17:A24"/>
    <mergeCell ref="B17:B24"/>
    <mergeCell ref="C17:C24"/>
    <mergeCell ref="G4:G6"/>
    <mergeCell ref="A2:G2"/>
    <mergeCell ref="A4:B5"/>
    <mergeCell ref="C4:C6"/>
    <mergeCell ref="D4:D6"/>
    <mergeCell ref="E5:E6"/>
    <mergeCell ref="E4:F4"/>
    <mergeCell ref="F5:F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3.57421875" style="0" bestFit="1" customWidth="1"/>
    <col min="4" max="4" width="2.421875" style="0" bestFit="1" customWidth="1"/>
    <col min="5" max="5" width="68.421875" style="0" customWidth="1"/>
    <col min="6" max="6" width="16.8515625" style="0" customWidth="1"/>
    <col min="7" max="8" width="12.7109375" style="0" bestFit="1" customWidth="1"/>
    <col min="9" max="9" width="25.421875" style="0" customWidth="1"/>
    <col min="10" max="10" width="39.421875" style="0" customWidth="1"/>
    <col min="11" max="11" width="13.8515625" style="0" customWidth="1"/>
  </cols>
  <sheetData>
    <row r="1" spans="1:11" ht="15.75">
      <c r="A1" s="270" t="s">
        <v>134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30" customHeight="1">
      <c r="A2" s="271" t="s">
        <v>23</v>
      </c>
      <c r="B2" s="271"/>
      <c r="C2" s="271"/>
      <c r="D2" s="271"/>
      <c r="E2" s="272" t="s">
        <v>135</v>
      </c>
      <c r="F2" s="272" t="s">
        <v>136</v>
      </c>
      <c r="G2" s="272" t="s">
        <v>137</v>
      </c>
      <c r="H2" s="272" t="s">
        <v>72</v>
      </c>
      <c r="I2" s="272" t="s">
        <v>20</v>
      </c>
      <c r="J2" s="272" t="s">
        <v>60</v>
      </c>
      <c r="K2" s="272" t="s">
        <v>61</v>
      </c>
    </row>
    <row r="3" spans="1:11" ht="15">
      <c r="A3" s="45" t="s">
        <v>28</v>
      </c>
      <c r="B3" s="45" t="s">
        <v>24</v>
      </c>
      <c r="C3" s="45" t="s">
        <v>25</v>
      </c>
      <c r="D3" s="45" t="s">
        <v>26</v>
      </c>
      <c r="E3" s="272"/>
      <c r="F3" s="272"/>
      <c r="G3" s="272"/>
      <c r="H3" s="272"/>
      <c r="I3" s="272"/>
      <c r="J3" s="272"/>
      <c r="K3" s="272"/>
    </row>
    <row r="4" spans="1:11" ht="15">
      <c r="A4" s="81" t="s">
        <v>87</v>
      </c>
      <c r="B4" s="81"/>
      <c r="C4" s="81"/>
      <c r="D4" s="81"/>
      <c r="E4" s="269" t="s">
        <v>138</v>
      </c>
      <c r="F4" s="269"/>
      <c r="G4" s="269"/>
      <c r="H4" s="269"/>
      <c r="I4" s="269"/>
      <c r="J4" s="269"/>
      <c r="K4" s="269"/>
    </row>
    <row r="5" spans="1:11" ht="21">
      <c r="A5" s="82" t="s">
        <v>87</v>
      </c>
      <c r="B5" s="82">
        <v>1</v>
      </c>
      <c r="C5" s="83"/>
      <c r="D5" s="83"/>
      <c r="E5" s="46" t="s">
        <v>139</v>
      </c>
      <c r="F5" s="47" t="s">
        <v>140</v>
      </c>
      <c r="G5" s="48"/>
      <c r="H5" s="48"/>
      <c r="I5" s="48"/>
      <c r="J5" s="47"/>
      <c r="K5" s="47"/>
    </row>
    <row r="6" spans="1:11" ht="24">
      <c r="A6" s="84" t="s">
        <v>87</v>
      </c>
      <c r="B6" s="84">
        <v>1</v>
      </c>
      <c r="C6" s="84" t="s">
        <v>32</v>
      </c>
      <c r="D6" s="85"/>
      <c r="E6" s="49" t="s">
        <v>92</v>
      </c>
      <c r="F6" s="50" t="s">
        <v>89</v>
      </c>
      <c r="G6" s="50"/>
      <c r="H6" s="50"/>
      <c r="I6" s="50"/>
      <c r="J6" s="50"/>
      <c r="K6" s="50"/>
    </row>
    <row r="7" spans="1:11" ht="24">
      <c r="A7" s="74" t="s">
        <v>87</v>
      </c>
      <c r="B7" s="74">
        <v>1</v>
      </c>
      <c r="C7" s="74" t="s">
        <v>32</v>
      </c>
      <c r="D7" s="74">
        <v>1</v>
      </c>
      <c r="E7" s="52" t="s">
        <v>93</v>
      </c>
      <c r="F7" s="53" t="s">
        <v>89</v>
      </c>
      <c r="G7" s="73" t="s">
        <v>221</v>
      </c>
      <c r="H7" s="88" t="s">
        <v>228</v>
      </c>
      <c r="I7" s="54" t="s">
        <v>301</v>
      </c>
      <c r="J7" s="94" t="s">
        <v>300</v>
      </c>
      <c r="K7" s="51" t="s">
        <v>133</v>
      </c>
    </row>
    <row r="8" spans="1:11" ht="0" customHeight="1" hidden="1">
      <c r="A8" s="263">
        <v>6</v>
      </c>
      <c r="B8" s="263">
        <v>1</v>
      </c>
      <c r="C8" s="263">
        <v>1</v>
      </c>
      <c r="D8" s="263">
        <v>2</v>
      </c>
      <c r="E8" s="264" t="s">
        <v>188</v>
      </c>
      <c r="F8" s="261" t="s">
        <v>89</v>
      </c>
      <c r="G8" s="268">
        <v>42705</v>
      </c>
      <c r="H8" s="254"/>
      <c r="I8" s="262"/>
      <c r="J8" s="54"/>
      <c r="K8" s="254" t="s">
        <v>133</v>
      </c>
    </row>
    <row r="9" spans="1:11" ht="15" hidden="1">
      <c r="A9" s="263"/>
      <c r="B9" s="263"/>
      <c r="C9" s="263"/>
      <c r="D9" s="263"/>
      <c r="E9" s="264"/>
      <c r="F9" s="261"/>
      <c r="G9" s="254"/>
      <c r="H9" s="254"/>
      <c r="I9" s="262"/>
      <c r="J9" s="54"/>
      <c r="K9" s="254"/>
    </row>
    <row r="10" spans="1:11" ht="24" hidden="1">
      <c r="A10" s="74">
        <v>6</v>
      </c>
      <c r="B10" s="74">
        <v>1</v>
      </c>
      <c r="C10" s="74">
        <v>1</v>
      </c>
      <c r="D10" s="74">
        <v>3</v>
      </c>
      <c r="E10" s="52" t="s">
        <v>142</v>
      </c>
      <c r="F10" s="53" t="s">
        <v>89</v>
      </c>
      <c r="G10" s="51" t="s">
        <v>133</v>
      </c>
      <c r="H10" s="51" t="s">
        <v>133</v>
      </c>
      <c r="I10" s="54" t="s">
        <v>133</v>
      </c>
      <c r="J10" s="54"/>
      <c r="K10" s="51" t="s">
        <v>133</v>
      </c>
    </row>
    <row r="11" spans="1:11" ht="22.5" customHeight="1">
      <c r="A11" s="84" t="s">
        <v>87</v>
      </c>
      <c r="B11" s="84">
        <v>1</v>
      </c>
      <c r="C11" s="84" t="s">
        <v>27</v>
      </c>
      <c r="D11" s="85"/>
      <c r="E11" s="49" t="s">
        <v>143</v>
      </c>
      <c r="F11" s="50" t="s">
        <v>144</v>
      </c>
      <c r="G11" s="50"/>
      <c r="H11" s="50"/>
      <c r="I11" s="55"/>
      <c r="J11" s="55"/>
      <c r="K11" s="50"/>
    </row>
    <row r="12" spans="1:11" ht="22.5" hidden="1">
      <c r="A12" s="74">
        <v>6</v>
      </c>
      <c r="B12" s="74">
        <v>1</v>
      </c>
      <c r="C12" s="74">
        <v>2</v>
      </c>
      <c r="D12" s="74">
        <v>1</v>
      </c>
      <c r="E12" s="57" t="s">
        <v>145</v>
      </c>
      <c r="F12" s="53" t="s">
        <v>144</v>
      </c>
      <c r="G12" s="56"/>
      <c r="H12" s="56"/>
      <c r="I12" s="54"/>
      <c r="J12" s="54"/>
      <c r="K12" s="54"/>
    </row>
    <row r="13" spans="1:11" ht="33.75">
      <c r="A13" s="74" t="s">
        <v>87</v>
      </c>
      <c r="B13" s="74">
        <v>1</v>
      </c>
      <c r="C13" s="74" t="s">
        <v>27</v>
      </c>
      <c r="D13" s="74">
        <v>2</v>
      </c>
      <c r="E13" s="57" t="s">
        <v>101</v>
      </c>
      <c r="F13" s="53" t="s">
        <v>89</v>
      </c>
      <c r="G13" s="56">
        <v>42736</v>
      </c>
      <c r="H13" s="56">
        <v>43070</v>
      </c>
      <c r="I13" s="54" t="s">
        <v>146</v>
      </c>
      <c r="J13" s="54" t="s">
        <v>209</v>
      </c>
      <c r="K13" s="51" t="s">
        <v>133</v>
      </c>
    </row>
    <row r="14" spans="1:11" ht="23.25" customHeight="1">
      <c r="A14" s="74" t="s">
        <v>87</v>
      </c>
      <c r="B14" s="74">
        <v>1</v>
      </c>
      <c r="C14" s="74" t="s">
        <v>27</v>
      </c>
      <c r="D14" s="74">
        <v>3</v>
      </c>
      <c r="E14" s="57" t="s">
        <v>102</v>
      </c>
      <c r="F14" s="53" t="s">
        <v>89</v>
      </c>
      <c r="G14" s="51" t="s">
        <v>141</v>
      </c>
      <c r="H14" s="51" t="s">
        <v>141</v>
      </c>
      <c r="I14" s="54" t="s">
        <v>147</v>
      </c>
      <c r="J14" s="54" t="s">
        <v>147</v>
      </c>
      <c r="K14" s="51" t="s">
        <v>133</v>
      </c>
    </row>
    <row r="15" spans="1:11" ht="22.5" hidden="1">
      <c r="A15" s="74">
        <v>6</v>
      </c>
      <c r="B15" s="74">
        <v>1</v>
      </c>
      <c r="C15" s="74">
        <v>2</v>
      </c>
      <c r="D15" s="74">
        <v>4</v>
      </c>
      <c r="E15" s="57" t="s">
        <v>103</v>
      </c>
      <c r="F15" s="53" t="s">
        <v>89</v>
      </c>
      <c r="G15" s="51"/>
      <c r="H15" s="51"/>
      <c r="I15" s="54"/>
      <c r="J15" s="54"/>
      <c r="K15" s="51"/>
    </row>
    <row r="16" spans="1:11" ht="23.25" customHeight="1">
      <c r="A16" s="263" t="s">
        <v>87</v>
      </c>
      <c r="B16" s="263">
        <v>1</v>
      </c>
      <c r="C16" s="263" t="s">
        <v>27</v>
      </c>
      <c r="D16" s="263">
        <v>5</v>
      </c>
      <c r="E16" s="267" t="s">
        <v>104</v>
      </c>
      <c r="F16" s="261" t="s">
        <v>89</v>
      </c>
      <c r="G16" s="261" t="s">
        <v>148</v>
      </c>
      <c r="H16" s="265" t="s">
        <v>148</v>
      </c>
      <c r="I16" s="262" t="s">
        <v>149</v>
      </c>
      <c r="J16" s="262" t="s">
        <v>210</v>
      </c>
      <c r="K16" s="254" t="s">
        <v>133</v>
      </c>
    </row>
    <row r="17" spans="1:11" ht="25.5" customHeight="1">
      <c r="A17" s="263"/>
      <c r="B17" s="263"/>
      <c r="C17" s="263"/>
      <c r="D17" s="263"/>
      <c r="E17" s="267"/>
      <c r="F17" s="261"/>
      <c r="G17" s="261"/>
      <c r="H17" s="266"/>
      <c r="I17" s="262"/>
      <c r="J17" s="262"/>
      <c r="K17" s="254"/>
    </row>
    <row r="18" spans="1:11" ht="19.5" customHeight="1">
      <c r="A18" s="263" t="s">
        <v>87</v>
      </c>
      <c r="B18" s="263">
        <v>1</v>
      </c>
      <c r="C18" s="263" t="s">
        <v>27</v>
      </c>
      <c r="D18" s="263">
        <v>6</v>
      </c>
      <c r="E18" s="267" t="s">
        <v>105</v>
      </c>
      <c r="F18" s="261" t="s">
        <v>89</v>
      </c>
      <c r="G18" s="72">
        <v>42736</v>
      </c>
      <c r="H18" s="72">
        <v>43070</v>
      </c>
      <c r="I18" s="262" t="s">
        <v>212</v>
      </c>
      <c r="J18" s="262" t="s">
        <v>211</v>
      </c>
      <c r="K18" s="255"/>
    </row>
    <row r="19" spans="1:11" ht="29.25" customHeight="1">
      <c r="A19" s="263"/>
      <c r="B19" s="263"/>
      <c r="C19" s="263"/>
      <c r="D19" s="263"/>
      <c r="E19" s="267"/>
      <c r="F19" s="261"/>
      <c r="G19" s="72">
        <v>42736</v>
      </c>
      <c r="H19" s="72">
        <v>43070</v>
      </c>
      <c r="I19" s="262"/>
      <c r="J19" s="262"/>
      <c r="K19" s="256"/>
    </row>
    <row r="20" spans="1:11" ht="22.5">
      <c r="A20" s="84" t="s">
        <v>87</v>
      </c>
      <c r="B20" s="84">
        <v>1</v>
      </c>
      <c r="C20" s="84" t="s">
        <v>109</v>
      </c>
      <c r="D20" s="84"/>
      <c r="E20" s="58" t="s">
        <v>150</v>
      </c>
      <c r="F20" s="50" t="s">
        <v>89</v>
      </c>
      <c r="G20" s="50"/>
      <c r="H20" s="50"/>
      <c r="I20" s="55"/>
      <c r="J20" s="55"/>
      <c r="K20" s="50"/>
    </row>
    <row r="21" spans="1:11" ht="33.75">
      <c r="A21" s="74" t="s">
        <v>87</v>
      </c>
      <c r="B21" s="74">
        <v>1</v>
      </c>
      <c r="C21" s="74" t="s">
        <v>109</v>
      </c>
      <c r="D21" s="74">
        <v>1</v>
      </c>
      <c r="E21" s="57" t="s">
        <v>111</v>
      </c>
      <c r="F21" s="53" t="s">
        <v>89</v>
      </c>
      <c r="G21" s="51" t="s">
        <v>141</v>
      </c>
      <c r="H21" s="51" t="s">
        <v>141</v>
      </c>
      <c r="I21" s="54" t="s">
        <v>151</v>
      </c>
      <c r="J21" s="45" t="s">
        <v>201</v>
      </c>
      <c r="K21" s="51" t="s">
        <v>133</v>
      </c>
    </row>
    <row r="22" spans="1:11" ht="48">
      <c r="A22" s="74" t="s">
        <v>87</v>
      </c>
      <c r="B22" s="74">
        <v>1</v>
      </c>
      <c r="C22" s="74" t="s">
        <v>109</v>
      </c>
      <c r="D22" s="74">
        <v>2</v>
      </c>
      <c r="E22" s="57" t="s">
        <v>112</v>
      </c>
      <c r="F22" s="53" t="s">
        <v>89</v>
      </c>
      <c r="G22" s="51" t="s">
        <v>133</v>
      </c>
      <c r="H22" s="51" t="s">
        <v>133</v>
      </c>
      <c r="I22" s="54" t="s">
        <v>213</v>
      </c>
      <c r="J22" s="86" t="s">
        <v>222</v>
      </c>
      <c r="K22" s="51"/>
    </row>
    <row r="23" spans="1:11" ht="15">
      <c r="A23" s="84" t="s">
        <v>87</v>
      </c>
      <c r="B23" s="84">
        <v>1</v>
      </c>
      <c r="C23" s="84" t="s">
        <v>120</v>
      </c>
      <c r="D23" s="84"/>
      <c r="E23" s="58" t="s">
        <v>152</v>
      </c>
      <c r="F23" s="50" t="s">
        <v>89</v>
      </c>
      <c r="G23" s="50"/>
      <c r="H23" s="50"/>
      <c r="I23" s="55"/>
      <c r="J23" s="55"/>
      <c r="K23" s="50"/>
    </row>
    <row r="24" spans="1:11" ht="33.75">
      <c r="A24" s="74" t="s">
        <v>87</v>
      </c>
      <c r="B24" s="74">
        <v>1</v>
      </c>
      <c r="C24" s="74" t="s">
        <v>120</v>
      </c>
      <c r="D24" s="74">
        <v>1</v>
      </c>
      <c r="E24" s="57" t="s">
        <v>122</v>
      </c>
      <c r="F24" s="53" t="s">
        <v>89</v>
      </c>
      <c r="G24" s="56">
        <v>42856</v>
      </c>
      <c r="H24" s="56">
        <v>42856</v>
      </c>
      <c r="I24" s="78" t="s">
        <v>215</v>
      </c>
      <c r="J24" s="54" t="s">
        <v>207</v>
      </c>
      <c r="K24" s="51" t="s">
        <v>133</v>
      </c>
    </row>
    <row r="25" spans="1:11" ht="33.75">
      <c r="A25" s="74" t="s">
        <v>87</v>
      </c>
      <c r="B25" s="74">
        <v>1</v>
      </c>
      <c r="C25" s="74" t="s">
        <v>120</v>
      </c>
      <c r="D25" s="74">
        <v>2</v>
      </c>
      <c r="E25" s="57" t="s">
        <v>124</v>
      </c>
      <c r="F25" s="53" t="s">
        <v>89</v>
      </c>
      <c r="G25" s="56">
        <v>42856</v>
      </c>
      <c r="H25" s="56">
        <v>42856</v>
      </c>
      <c r="I25" s="78" t="s">
        <v>214</v>
      </c>
      <c r="J25" s="54" t="s">
        <v>208</v>
      </c>
      <c r="K25" s="51" t="s">
        <v>133</v>
      </c>
    </row>
    <row r="26" spans="1:11" ht="33.75">
      <c r="A26" s="74" t="s">
        <v>87</v>
      </c>
      <c r="B26" s="74">
        <v>1</v>
      </c>
      <c r="C26" s="74" t="s">
        <v>120</v>
      </c>
      <c r="D26" s="74">
        <v>3</v>
      </c>
      <c r="E26" s="59" t="s">
        <v>125</v>
      </c>
      <c r="F26" s="53" t="s">
        <v>89</v>
      </c>
      <c r="G26" s="51" t="s">
        <v>133</v>
      </c>
      <c r="H26" s="51" t="s">
        <v>133</v>
      </c>
      <c r="I26" s="51" t="s">
        <v>133</v>
      </c>
      <c r="J26" s="54" t="s">
        <v>133</v>
      </c>
      <c r="K26" s="51" t="s">
        <v>133</v>
      </c>
    </row>
    <row r="27" spans="1:11" ht="15">
      <c r="A27" s="84" t="s">
        <v>87</v>
      </c>
      <c r="B27" s="84">
        <v>1</v>
      </c>
      <c r="C27" s="84" t="s">
        <v>126</v>
      </c>
      <c r="D27" s="84"/>
      <c r="E27" s="58" t="s">
        <v>127</v>
      </c>
      <c r="F27" s="50" t="s">
        <v>89</v>
      </c>
      <c r="G27" s="50"/>
      <c r="H27" s="50"/>
      <c r="I27" s="50"/>
      <c r="J27" s="55"/>
      <c r="K27" s="50"/>
    </row>
    <row r="28" spans="1:11" ht="48">
      <c r="A28" s="74" t="s">
        <v>87</v>
      </c>
      <c r="B28" s="74">
        <v>1</v>
      </c>
      <c r="C28" s="74" t="s">
        <v>126</v>
      </c>
      <c r="D28" s="74">
        <v>1</v>
      </c>
      <c r="E28" s="59" t="s">
        <v>153</v>
      </c>
      <c r="F28" s="77" t="s">
        <v>89</v>
      </c>
      <c r="G28" s="76" t="s">
        <v>141</v>
      </c>
      <c r="H28" s="76" t="s">
        <v>141</v>
      </c>
      <c r="I28" s="78" t="s">
        <v>154</v>
      </c>
      <c r="J28" s="78" t="s">
        <v>219</v>
      </c>
      <c r="K28" s="76" t="s">
        <v>133</v>
      </c>
    </row>
    <row r="29" spans="1:11" ht="48">
      <c r="A29" s="74" t="s">
        <v>87</v>
      </c>
      <c r="B29" s="74">
        <v>1</v>
      </c>
      <c r="C29" s="74" t="s">
        <v>126</v>
      </c>
      <c r="D29" s="74" t="s">
        <v>21</v>
      </c>
      <c r="E29" s="59" t="s">
        <v>193</v>
      </c>
      <c r="F29" s="53" t="s">
        <v>89</v>
      </c>
      <c r="G29" s="51" t="s">
        <v>141</v>
      </c>
      <c r="H29" s="51" t="s">
        <v>141</v>
      </c>
      <c r="I29" s="54" t="s">
        <v>154</v>
      </c>
      <c r="J29" s="78" t="s">
        <v>218</v>
      </c>
      <c r="K29" s="51" t="s">
        <v>133</v>
      </c>
    </row>
    <row r="30" spans="1:11" ht="24">
      <c r="A30" s="74" t="s">
        <v>87</v>
      </c>
      <c r="B30" s="74">
        <v>1</v>
      </c>
      <c r="C30" s="74" t="s">
        <v>126</v>
      </c>
      <c r="D30" s="74" t="s">
        <v>216</v>
      </c>
      <c r="E30" s="59" t="s">
        <v>128</v>
      </c>
      <c r="F30" s="53" t="s">
        <v>89</v>
      </c>
      <c r="G30" s="51" t="s">
        <v>141</v>
      </c>
      <c r="H30" s="51" t="s">
        <v>141</v>
      </c>
      <c r="I30" s="54" t="s">
        <v>155</v>
      </c>
      <c r="J30" s="54" t="s">
        <v>217</v>
      </c>
      <c r="K30" s="51" t="s">
        <v>133</v>
      </c>
    </row>
    <row r="31" spans="1:11" ht="15">
      <c r="A31" s="82" t="s">
        <v>87</v>
      </c>
      <c r="B31" s="82">
        <v>2</v>
      </c>
      <c r="C31" s="83"/>
      <c r="D31" s="83"/>
      <c r="E31" s="46" t="s">
        <v>156</v>
      </c>
      <c r="F31" s="47" t="s">
        <v>89</v>
      </c>
      <c r="G31" s="47"/>
      <c r="H31" s="47"/>
      <c r="I31" s="47"/>
      <c r="J31" s="60"/>
      <c r="K31" s="47"/>
    </row>
    <row r="32" spans="1:11" s="90" customFormat="1" ht="60">
      <c r="A32" s="95" t="s">
        <v>87</v>
      </c>
      <c r="B32" s="100">
        <v>2</v>
      </c>
      <c r="C32" s="95" t="s">
        <v>27</v>
      </c>
      <c r="D32" s="101"/>
      <c r="E32" s="102" t="s">
        <v>249</v>
      </c>
      <c r="F32" s="103" t="s">
        <v>250</v>
      </c>
      <c r="G32" s="104">
        <v>2017</v>
      </c>
      <c r="H32" s="104">
        <v>2017</v>
      </c>
      <c r="I32" s="105" t="s">
        <v>251</v>
      </c>
      <c r="J32" s="105" t="s">
        <v>252</v>
      </c>
      <c r="K32" s="104"/>
    </row>
    <row r="33" spans="1:11" s="90" customFormat="1" ht="60">
      <c r="A33" s="95" t="s">
        <v>87</v>
      </c>
      <c r="B33" s="106">
        <v>2</v>
      </c>
      <c r="C33" s="95" t="s">
        <v>27</v>
      </c>
      <c r="D33" s="107">
        <v>1</v>
      </c>
      <c r="E33" s="108" t="s">
        <v>253</v>
      </c>
      <c r="F33" s="103" t="s">
        <v>250</v>
      </c>
      <c r="G33" s="109">
        <v>2017</v>
      </c>
      <c r="H33" s="109" t="s">
        <v>254</v>
      </c>
      <c r="I33" s="103" t="s">
        <v>255</v>
      </c>
      <c r="J33" s="103" t="s">
        <v>256</v>
      </c>
      <c r="K33" s="104"/>
    </row>
    <row r="34" spans="1:11" s="90" customFormat="1" ht="48">
      <c r="A34" s="95" t="s">
        <v>87</v>
      </c>
      <c r="B34" s="106">
        <v>2</v>
      </c>
      <c r="C34" s="95" t="s">
        <v>27</v>
      </c>
      <c r="D34" s="107">
        <v>2</v>
      </c>
      <c r="E34" s="108" t="s">
        <v>257</v>
      </c>
      <c r="F34" s="103" t="s">
        <v>258</v>
      </c>
      <c r="G34" s="109">
        <v>2017</v>
      </c>
      <c r="H34" s="109" t="s">
        <v>141</v>
      </c>
      <c r="I34" s="103" t="s">
        <v>259</v>
      </c>
      <c r="J34" s="103" t="s">
        <v>260</v>
      </c>
      <c r="K34" s="104"/>
    </row>
    <row r="35" spans="1:11" s="90" customFormat="1" ht="96">
      <c r="A35" s="95" t="s">
        <v>87</v>
      </c>
      <c r="B35" s="106">
        <v>2</v>
      </c>
      <c r="C35" s="95" t="s">
        <v>27</v>
      </c>
      <c r="D35" s="107">
        <v>3</v>
      </c>
      <c r="E35" s="108" t="s">
        <v>261</v>
      </c>
      <c r="F35" s="103" t="s">
        <v>262</v>
      </c>
      <c r="G35" s="109">
        <v>2017</v>
      </c>
      <c r="H35" s="109">
        <v>2017</v>
      </c>
      <c r="I35" s="103" t="s">
        <v>263</v>
      </c>
      <c r="J35" s="105" t="s">
        <v>264</v>
      </c>
      <c r="K35" s="104"/>
    </row>
    <row r="36" spans="1:12" s="90" customFormat="1" ht="108">
      <c r="A36" s="95" t="s">
        <v>87</v>
      </c>
      <c r="B36" s="106">
        <v>2</v>
      </c>
      <c r="C36" s="95" t="s">
        <v>27</v>
      </c>
      <c r="D36" s="107">
        <v>4</v>
      </c>
      <c r="E36" s="108" t="s">
        <v>265</v>
      </c>
      <c r="F36" s="110" t="s">
        <v>266</v>
      </c>
      <c r="G36" s="109">
        <v>2017</v>
      </c>
      <c r="H36" s="109">
        <v>2017</v>
      </c>
      <c r="I36" s="103" t="s">
        <v>267</v>
      </c>
      <c r="J36" s="110" t="s">
        <v>268</v>
      </c>
      <c r="K36" s="111"/>
      <c r="L36" s="112"/>
    </row>
    <row r="37" spans="1:12" s="90" customFormat="1" ht="48">
      <c r="A37" s="95" t="s">
        <v>87</v>
      </c>
      <c r="B37" s="106">
        <v>2</v>
      </c>
      <c r="C37" s="95" t="s">
        <v>94</v>
      </c>
      <c r="D37" s="107"/>
      <c r="E37" s="102" t="s">
        <v>269</v>
      </c>
      <c r="F37" s="110" t="s">
        <v>270</v>
      </c>
      <c r="G37" s="109">
        <v>2017</v>
      </c>
      <c r="H37" s="109">
        <v>2017</v>
      </c>
      <c r="I37" s="103" t="s">
        <v>271</v>
      </c>
      <c r="J37" s="113" t="s">
        <v>272</v>
      </c>
      <c r="K37" s="111"/>
      <c r="L37" s="112"/>
    </row>
    <row r="38" spans="1:12" s="90" customFormat="1" ht="84">
      <c r="A38" s="95" t="s">
        <v>87</v>
      </c>
      <c r="B38" s="106">
        <v>2</v>
      </c>
      <c r="C38" s="95" t="s">
        <v>94</v>
      </c>
      <c r="D38" s="107">
        <v>1</v>
      </c>
      <c r="E38" s="108" t="s">
        <v>273</v>
      </c>
      <c r="F38" s="110" t="s">
        <v>274</v>
      </c>
      <c r="G38" s="109">
        <v>2017</v>
      </c>
      <c r="H38" s="109">
        <v>2017</v>
      </c>
      <c r="I38" s="103" t="s">
        <v>275</v>
      </c>
      <c r="J38" s="113" t="s">
        <v>276</v>
      </c>
      <c r="K38" s="112"/>
      <c r="L38" s="112"/>
    </row>
    <row r="39" spans="1:12" s="90" customFormat="1" ht="84">
      <c r="A39" s="95" t="s">
        <v>87</v>
      </c>
      <c r="B39" s="106">
        <v>2</v>
      </c>
      <c r="C39" s="95" t="s">
        <v>94</v>
      </c>
      <c r="D39" s="107">
        <v>2</v>
      </c>
      <c r="E39" s="108" t="s">
        <v>277</v>
      </c>
      <c r="F39" s="110" t="s">
        <v>274</v>
      </c>
      <c r="G39" s="109">
        <v>2017</v>
      </c>
      <c r="H39" s="109">
        <v>2017</v>
      </c>
      <c r="I39" s="103" t="s">
        <v>275</v>
      </c>
      <c r="J39" s="113" t="s">
        <v>278</v>
      </c>
      <c r="K39" s="111"/>
      <c r="L39" s="112"/>
    </row>
    <row r="40" spans="1:12" s="97" customFormat="1" ht="15">
      <c r="A40" s="81" t="s">
        <v>87</v>
      </c>
      <c r="B40" s="100">
        <v>2</v>
      </c>
      <c r="C40" s="81" t="s">
        <v>113</v>
      </c>
      <c r="D40" s="116"/>
      <c r="E40" s="102" t="s">
        <v>233</v>
      </c>
      <c r="F40" s="117"/>
      <c r="G40" s="118"/>
      <c r="H40" s="118"/>
      <c r="I40" s="119"/>
      <c r="J40" s="120"/>
      <c r="K40" s="121"/>
      <c r="L40" s="122"/>
    </row>
    <row r="41" spans="1:12" s="90" customFormat="1" ht="60">
      <c r="A41" s="95" t="s">
        <v>87</v>
      </c>
      <c r="B41" s="106">
        <v>2</v>
      </c>
      <c r="C41" s="95" t="s">
        <v>113</v>
      </c>
      <c r="D41" s="107">
        <v>1</v>
      </c>
      <c r="E41" s="108" t="s">
        <v>279</v>
      </c>
      <c r="F41" s="103" t="s">
        <v>250</v>
      </c>
      <c r="G41" s="109">
        <v>2017</v>
      </c>
      <c r="H41" s="109">
        <v>2017</v>
      </c>
      <c r="I41" s="103" t="s">
        <v>280</v>
      </c>
      <c r="J41" s="110" t="s">
        <v>281</v>
      </c>
      <c r="K41" s="111"/>
      <c r="L41" s="112"/>
    </row>
    <row r="42" spans="1:12" s="90" customFormat="1" ht="48">
      <c r="A42" s="95" t="s">
        <v>87</v>
      </c>
      <c r="B42" s="106">
        <v>2</v>
      </c>
      <c r="C42" s="95" t="s">
        <v>113</v>
      </c>
      <c r="D42" s="107">
        <v>6</v>
      </c>
      <c r="E42" s="108" t="s">
        <v>235</v>
      </c>
      <c r="F42" s="103" t="s">
        <v>282</v>
      </c>
      <c r="G42" s="109">
        <v>2017</v>
      </c>
      <c r="H42" s="109">
        <v>2017</v>
      </c>
      <c r="I42" s="103" t="s">
        <v>283</v>
      </c>
      <c r="J42" s="110" t="s">
        <v>284</v>
      </c>
      <c r="K42" s="111"/>
      <c r="L42" s="112"/>
    </row>
    <row r="43" spans="1:12" s="97" customFormat="1" ht="96">
      <c r="A43" s="81" t="s">
        <v>87</v>
      </c>
      <c r="B43" s="100">
        <v>2</v>
      </c>
      <c r="C43" s="81" t="s">
        <v>87</v>
      </c>
      <c r="D43" s="116"/>
      <c r="E43" s="102" t="s">
        <v>285</v>
      </c>
      <c r="F43" s="119" t="s">
        <v>286</v>
      </c>
      <c r="G43" s="118">
        <v>2017</v>
      </c>
      <c r="H43" s="118">
        <v>2017</v>
      </c>
      <c r="I43" s="119" t="s">
        <v>287</v>
      </c>
      <c r="J43" s="120" t="s">
        <v>288</v>
      </c>
      <c r="K43" s="121"/>
      <c r="L43" s="122"/>
    </row>
    <row r="44" spans="1:12" s="97" customFormat="1" ht="15">
      <c r="A44" s="81" t="s">
        <v>87</v>
      </c>
      <c r="B44" s="100">
        <v>2</v>
      </c>
      <c r="C44" s="81" t="s">
        <v>120</v>
      </c>
      <c r="D44" s="116"/>
      <c r="E44" s="102" t="s">
        <v>299</v>
      </c>
      <c r="F44" s="119"/>
      <c r="G44" s="118"/>
      <c r="H44" s="118"/>
      <c r="I44" s="119"/>
      <c r="J44" s="120"/>
      <c r="K44" s="121"/>
      <c r="L44" s="122"/>
    </row>
    <row r="45" spans="1:12" s="90" customFormat="1" ht="84">
      <c r="A45" s="95" t="s">
        <v>87</v>
      </c>
      <c r="B45" s="106">
        <v>2</v>
      </c>
      <c r="C45" s="95" t="s">
        <v>120</v>
      </c>
      <c r="D45" s="107">
        <v>1</v>
      </c>
      <c r="E45" s="108" t="s">
        <v>289</v>
      </c>
      <c r="F45" s="103" t="s">
        <v>290</v>
      </c>
      <c r="G45" s="109">
        <v>2017</v>
      </c>
      <c r="H45" s="109" t="s">
        <v>291</v>
      </c>
      <c r="I45" s="103" t="s">
        <v>292</v>
      </c>
      <c r="J45" s="113" t="s">
        <v>293</v>
      </c>
      <c r="K45" s="111"/>
      <c r="L45" s="112"/>
    </row>
    <row r="46" spans="1:11" s="97" customFormat="1" ht="24">
      <c r="A46" s="81" t="s">
        <v>87</v>
      </c>
      <c r="B46" s="81">
        <v>2</v>
      </c>
      <c r="C46" s="81" t="s">
        <v>126</v>
      </c>
      <c r="D46" s="123"/>
      <c r="E46" s="124" t="s">
        <v>157</v>
      </c>
      <c r="F46" s="96" t="s">
        <v>89</v>
      </c>
      <c r="G46" s="125"/>
      <c r="H46" s="125"/>
      <c r="I46" s="125"/>
      <c r="J46" s="124"/>
      <c r="K46" s="96"/>
    </row>
    <row r="47" spans="1:11" ht="14.25" customHeight="1">
      <c r="A47" s="252" t="s">
        <v>87</v>
      </c>
      <c r="B47" s="263">
        <v>2</v>
      </c>
      <c r="C47" s="263" t="s">
        <v>126</v>
      </c>
      <c r="D47" s="263">
        <v>1</v>
      </c>
      <c r="E47" s="264" t="s">
        <v>158</v>
      </c>
      <c r="F47" s="261" t="s">
        <v>89</v>
      </c>
      <c r="G47" s="254" t="s">
        <v>159</v>
      </c>
      <c r="H47" s="254" t="s">
        <v>160</v>
      </c>
      <c r="I47" s="255" t="s">
        <v>220</v>
      </c>
      <c r="J47" s="257" t="s">
        <v>223</v>
      </c>
      <c r="K47" s="259"/>
    </row>
    <row r="48" spans="1:11" ht="21.75" customHeight="1">
      <c r="A48" s="253"/>
      <c r="B48" s="263"/>
      <c r="C48" s="263"/>
      <c r="D48" s="263"/>
      <c r="E48" s="264"/>
      <c r="F48" s="261"/>
      <c r="G48" s="254"/>
      <c r="H48" s="254"/>
      <c r="I48" s="256"/>
      <c r="J48" s="258"/>
      <c r="K48" s="260"/>
    </row>
    <row r="49" spans="1:10" ht="72">
      <c r="A49" s="106">
        <v>6</v>
      </c>
      <c r="B49" s="106">
        <v>2</v>
      </c>
      <c r="C49" s="107">
        <v>8</v>
      </c>
      <c r="D49" s="107"/>
      <c r="E49" s="108" t="s">
        <v>157</v>
      </c>
      <c r="F49" s="103" t="s">
        <v>294</v>
      </c>
      <c r="G49" s="109">
        <v>2017</v>
      </c>
      <c r="H49" s="114"/>
      <c r="I49" s="103" t="s">
        <v>295</v>
      </c>
      <c r="J49" s="110" t="s">
        <v>296</v>
      </c>
    </row>
    <row r="50" spans="1:10" ht="60">
      <c r="A50" s="106">
        <v>6</v>
      </c>
      <c r="B50" s="106">
        <v>2</v>
      </c>
      <c r="C50" s="107">
        <v>9</v>
      </c>
      <c r="D50" s="107"/>
      <c r="E50" s="108" t="s">
        <v>297</v>
      </c>
      <c r="F50" s="103" t="s">
        <v>250</v>
      </c>
      <c r="G50" s="109">
        <v>2017</v>
      </c>
      <c r="H50" s="109">
        <v>2017</v>
      </c>
      <c r="I50" s="115"/>
      <c r="J50" s="113" t="s">
        <v>298</v>
      </c>
    </row>
  </sheetData>
  <sheetProtection/>
  <mergeCells count="51">
    <mergeCell ref="E4:K4"/>
    <mergeCell ref="A1:K1"/>
    <mergeCell ref="A2:D2"/>
    <mergeCell ref="E2:E3"/>
    <mergeCell ref="F2:F3"/>
    <mergeCell ref="G2:G3"/>
    <mergeCell ref="H2:H3"/>
    <mergeCell ref="I2:I3"/>
    <mergeCell ref="J2:J3"/>
    <mergeCell ref="K2:K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A16:A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C47:C48"/>
    <mergeCell ref="D47:D48"/>
    <mergeCell ref="E47:E48"/>
    <mergeCell ref="F47:F48"/>
    <mergeCell ref="G47:G48"/>
    <mergeCell ref="G16:G17"/>
    <mergeCell ref="A47:A48"/>
    <mergeCell ref="H47:H48"/>
    <mergeCell ref="I47:I48"/>
    <mergeCell ref="J47:J48"/>
    <mergeCell ref="K47:K48"/>
    <mergeCell ref="F18:F19"/>
    <mergeCell ref="I18:I19"/>
    <mergeCell ref="J18:J19"/>
    <mergeCell ref="K18:K19"/>
    <mergeCell ref="B47:B48"/>
  </mergeCells>
  <hyperlinks>
    <hyperlink ref="A1" r:id="rId1" display="consultantplus://offline/ref=81C534AC1618B38338B7138DDEB14344F59B417381706259B468524054C32ECBB30FCA5546109B5D4A4FB16DK7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8" r:id="rId2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2">
      <selection activeCell="K13" sqref="K13"/>
    </sheetView>
  </sheetViews>
  <sheetFormatPr defaultColWidth="9.140625" defaultRowHeight="15"/>
  <cols>
    <col min="1" max="1" width="4.00390625" style="0" bestFit="1" customWidth="1"/>
    <col min="2" max="2" width="8.7109375" style="0" bestFit="1" customWidth="1"/>
    <col min="3" max="3" width="5.140625" style="0" bestFit="1" customWidth="1"/>
    <col min="4" max="4" width="33.28125" style="0" customWidth="1"/>
    <col min="5" max="5" width="27.140625" style="0" customWidth="1"/>
  </cols>
  <sheetData>
    <row r="1" spans="1:11" ht="38.25" customHeight="1">
      <c r="A1" s="279" t="s">
        <v>161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ht="15.75">
      <c r="A2" s="61"/>
    </row>
    <row r="3" spans="1:11" ht="56.25" customHeight="1">
      <c r="A3" s="278" t="s">
        <v>23</v>
      </c>
      <c r="B3" s="278"/>
      <c r="C3" s="278" t="s">
        <v>38</v>
      </c>
      <c r="D3" s="278" t="s">
        <v>2</v>
      </c>
      <c r="E3" s="278" t="s">
        <v>3</v>
      </c>
      <c r="F3" s="278" t="s">
        <v>4</v>
      </c>
      <c r="G3" s="278" t="s">
        <v>68</v>
      </c>
      <c r="H3" s="278" t="s">
        <v>67</v>
      </c>
      <c r="I3" s="278" t="s">
        <v>162</v>
      </c>
      <c r="J3" s="278" t="s">
        <v>6</v>
      </c>
      <c r="K3" s="278" t="s">
        <v>7</v>
      </c>
    </row>
    <row r="4" spans="1:11" ht="15">
      <c r="A4" s="62" t="s">
        <v>28</v>
      </c>
      <c r="B4" s="62" t="s">
        <v>24</v>
      </c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5">
      <c r="A5" s="87" t="s">
        <v>87</v>
      </c>
      <c r="B5" s="62">
        <v>1</v>
      </c>
      <c r="C5" s="63"/>
      <c r="D5" s="273" t="s">
        <v>139</v>
      </c>
      <c r="E5" s="273"/>
      <c r="F5" s="273"/>
      <c r="G5" s="273"/>
      <c r="H5" s="273"/>
      <c r="I5" s="273"/>
      <c r="J5" s="273"/>
      <c r="K5" s="273"/>
    </row>
    <row r="6" spans="1:11" ht="48">
      <c r="A6" s="274" t="s">
        <v>87</v>
      </c>
      <c r="B6" s="275" t="s">
        <v>195</v>
      </c>
      <c r="C6" s="276">
        <v>933</v>
      </c>
      <c r="D6" s="277" t="s">
        <v>192</v>
      </c>
      <c r="E6" s="65" t="s">
        <v>163</v>
      </c>
      <c r="F6" s="64" t="s">
        <v>5</v>
      </c>
      <c r="G6" s="89">
        <v>1124.9</v>
      </c>
      <c r="H6" s="89">
        <f>'ф 1'!N54</f>
        <v>1124.9</v>
      </c>
      <c r="I6" s="89">
        <f>'ф 1'!O54</f>
        <v>1124.9</v>
      </c>
      <c r="J6" s="67">
        <f>I6/G6</f>
        <v>1</v>
      </c>
      <c r="K6" s="67">
        <f>I6/H6</f>
        <v>1</v>
      </c>
    </row>
    <row r="7" spans="1:11" ht="24">
      <c r="A7" s="274"/>
      <c r="B7" s="275"/>
      <c r="C7" s="276"/>
      <c r="D7" s="277"/>
      <c r="E7" s="65" t="s">
        <v>164</v>
      </c>
      <c r="F7" s="75" t="s">
        <v>205</v>
      </c>
      <c r="G7" s="66">
        <v>15828</v>
      </c>
      <c r="H7" s="66">
        <v>15828</v>
      </c>
      <c r="I7" s="66">
        <v>15200</v>
      </c>
      <c r="J7" s="67">
        <f>I7/G7</f>
        <v>0.960323477381855</v>
      </c>
      <c r="K7" s="67">
        <f>I7/H7</f>
        <v>0.960323477381855</v>
      </c>
    </row>
    <row r="8" spans="1:11" ht="24">
      <c r="A8" s="274"/>
      <c r="B8" s="275"/>
      <c r="C8" s="276"/>
      <c r="D8" s="277"/>
      <c r="E8" s="65" t="s">
        <v>166</v>
      </c>
      <c r="F8" s="75" t="s">
        <v>205</v>
      </c>
      <c r="G8" s="66">
        <v>975</v>
      </c>
      <c r="H8" s="66">
        <v>975</v>
      </c>
      <c r="I8" s="66">
        <v>1684</v>
      </c>
      <c r="J8" s="67">
        <f aca="true" t="shared" si="0" ref="J8:J15">I8/G8</f>
        <v>1.7271794871794872</v>
      </c>
      <c r="K8" s="67">
        <f aca="true" t="shared" si="1" ref="K8:K15">I8/H8</f>
        <v>1.7271794871794872</v>
      </c>
    </row>
    <row r="9" spans="1:11" ht="48">
      <c r="A9" s="274" t="s">
        <v>87</v>
      </c>
      <c r="B9" s="275" t="s">
        <v>195</v>
      </c>
      <c r="C9" s="276">
        <v>933</v>
      </c>
      <c r="D9" s="277" t="s">
        <v>193</v>
      </c>
      <c r="E9" s="71" t="s">
        <v>163</v>
      </c>
      <c r="F9" s="70" t="s">
        <v>5</v>
      </c>
      <c r="G9" s="66">
        <v>75.3</v>
      </c>
      <c r="H9" s="66">
        <f>'ф 1'!N55</f>
        <v>75.3</v>
      </c>
      <c r="I9" s="66">
        <f>'ф 1'!O55</f>
        <v>75.3</v>
      </c>
      <c r="J9" s="67">
        <f>I9/G9</f>
        <v>1</v>
      </c>
      <c r="K9" s="67">
        <f>I9/H9</f>
        <v>1</v>
      </c>
    </row>
    <row r="10" spans="1:11" ht="24">
      <c r="A10" s="274"/>
      <c r="B10" s="275"/>
      <c r="C10" s="276"/>
      <c r="D10" s="277"/>
      <c r="E10" s="71" t="s">
        <v>165</v>
      </c>
      <c r="F10" s="75" t="s">
        <v>205</v>
      </c>
      <c r="G10" s="66">
        <v>1400</v>
      </c>
      <c r="H10" s="66">
        <v>1400</v>
      </c>
      <c r="I10" s="66">
        <v>1428</v>
      </c>
      <c r="J10" s="67">
        <f>I10/G10</f>
        <v>1.02</v>
      </c>
      <c r="K10" s="67">
        <f>I10/H10</f>
        <v>1.02</v>
      </c>
    </row>
    <row r="11" spans="1:11" ht="48">
      <c r="A11" s="274" t="s">
        <v>87</v>
      </c>
      <c r="B11" s="275" t="s">
        <v>195</v>
      </c>
      <c r="C11" s="276">
        <v>933</v>
      </c>
      <c r="D11" s="277" t="s">
        <v>194</v>
      </c>
      <c r="E11" s="65" t="s">
        <v>80</v>
      </c>
      <c r="F11" s="64" t="s">
        <v>5</v>
      </c>
      <c r="G11" s="66">
        <v>3006</v>
      </c>
      <c r="H11" s="66">
        <v>3006</v>
      </c>
      <c r="I11" s="66">
        <v>3006</v>
      </c>
      <c r="J11" s="67">
        <f t="shared" si="0"/>
        <v>1</v>
      </c>
      <c r="K11" s="67">
        <f t="shared" si="1"/>
        <v>1</v>
      </c>
    </row>
    <row r="12" spans="1:11" ht="15">
      <c r="A12" s="274"/>
      <c r="B12" s="275"/>
      <c r="C12" s="276"/>
      <c r="D12" s="277"/>
      <c r="E12" s="65" t="s">
        <v>167</v>
      </c>
      <c r="F12" s="64" t="s">
        <v>168</v>
      </c>
      <c r="G12" s="64">
        <v>92000</v>
      </c>
      <c r="H12" s="64">
        <v>92000</v>
      </c>
      <c r="I12" s="64">
        <v>92191</v>
      </c>
      <c r="J12" s="67">
        <f t="shared" si="0"/>
        <v>1.0020760869565217</v>
      </c>
      <c r="K12" s="67">
        <f t="shared" si="1"/>
        <v>1.0020760869565217</v>
      </c>
    </row>
    <row r="13" spans="1:11" ht="48">
      <c r="A13" s="274"/>
      <c r="B13" s="275"/>
      <c r="C13" s="276"/>
      <c r="D13" s="277"/>
      <c r="E13" s="65" t="s">
        <v>169</v>
      </c>
      <c r="F13" s="64" t="s">
        <v>168</v>
      </c>
      <c r="G13" s="64">
        <v>52</v>
      </c>
      <c r="H13" s="64">
        <v>52</v>
      </c>
      <c r="I13" s="64">
        <v>53</v>
      </c>
      <c r="J13" s="67">
        <f t="shared" si="0"/>
        <v>1.0192307692307692</v>
      </c>
      <c r="K13" s="67">
        <f t="shared" si="1"/>
        <v>1.0192307692307692</v>
      </c>
    </row>
    <row r="14" spans="1:11" ht="36">
      <c r="A14" s="274"/>
      <c r="B14" s="275"/>
      <c r="C14" s="276"/>
      <c r="D14" s="277"/>
      <c r="E14" s="71" t="s">
        <v>170</v>
      </c>
      <c r="F14" s="70" t="s">
        <v>168</v>
      </c>
      <c r="G14" s="70">
        <v>52</v>
      </c>
      <c r="H14" s="70">
        <v>52</v>
      </c>
      <c r="I14" s="70">
        <v>53</v>
      </c>
      <c r="J14" s="67">
        <f>I14/G14</f>
        <v>1.0192307692307692</v>
      </c>
      <c r="K14" s="67">
        <f>I14/H14</f>
        <v>1.0192307692307692</v>
      </c>
    </row>
    <row r="15" spans="1:11" ht="15">
      <c r="A15" s="274"/>
      <c r="B15" s="275"/>
      <c r="C15" s="276"/>
      <c r="D15" s="277"/>
      <c r="E15" s="65" t="s">
        <v>196</v>
      </c>
      <c r="F15" s="64" t="s">
        <v>168</v>
      </c>
      <c r="G15" s="64">
        <v>90</v>
      </c>
      <c r="H15" s="64">
        <v>90</v>
      </c>
      <c r="I15" s="64">
        <v>94</v>
      </c>
      <c r="J15" s="67">
        <f t="shared" si="0"/>
        <v>1.0444444444444445</v>
      </c>
      <c r="K15" s="67">
        <f t="shared" si="1"/>
        <v>1.0444444444444445</v>
      </c>
    </row>
  </sheetData>
  <sheetProtection/>
  <mergeCells count="24">
    <mergeCell ref="A1:K1"/>
    <mergeCell ref="A3:B3"/>
    <mergeCell ref="C3:C4"/>
    <mergeCell ref="D3:D4"/>
    <mergeCell ref="E3:E4"/>
    <mergeCell ref="F3:F4"/>
    <mergeCell ref="K3:K4"/>
    <mergeCell ref="A11:A15"/>
    <mergeCell ref="B11:B15"/>
    <mergeCell ref="C11:C15"/>
    <mergeCell ref="D11:D15"/>
    <mergeCell ref="A9:A10"/>
    <mergeCell ref="B9:B10"/>
    <mergeCell ref="C9:C10"/>
    <mergeCell ref="D9:D10"/>
    <mergeCell ref="D5:K5"/>
    <mergeCell ref="A6:A8"/>
    <mergeCell ref="B6:B8"/>
    <mergeCell ref="C6:C8"/>
    <mergeCell ref="D6:D8"/>
    <mergeCell ref="G3:G4"/>
    <mergeCell ref="H3:H4"/>
    <mergeCell ref="I3:I4"/>
    <mergeCell ref="J3:J4"/>
  </mergeCells>
  <hyperlinks>
    <hyperlink ref="A1" r:id="rId1" display="consultantplus://offline/ref=81C534AC1618B38338B7138DDEB14344F59B417381706259B468524054C32ECBB30FCA5546109B5D4A4FB36DK0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="85" zoomScaleSheetLayoutView="85" zoomScalePageLayoutView="0" workbookViewId="0" topLeftCell="A13">
      <selection activeCell="G20" sqref="G20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5.140625" style="0" bestFit="1" customWidth="1"/>
    <col min="4" max="4" width="53.28125" style="0" customWidth="1"/>
  </cols>
  <sheetData>
    <row r="1" spans="1:11" ht="15">
      <c r="A1" s="280" t="s">
        <v>171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ht="6.75" customHeight="1">
      <c r="A2" s="61"/>
    </row>
    <row r="3" spans="1:12" ht="24.75" customHeight="1">
      <c r="A3" s="272" t="s">
        <v>172</v>
      </c>
      <c r="B3" s="272"/>
      <c r="C3" s="272" t="s">
        <v>29</v>
      </c>
      <c r="D3" s="272" t="s">
        <v>30</v>
      </c>
      <c r="E3" s="272" t="s">
        <v>31</v>
      </c>
      <c r="F3" s="272" t="s">
        <v>173</v>
      </c>
      <c r="G3" s="272"/>
      <c r="H3" s="272"/>
      <c r="I3" s="272" t="s">
        <v>174</v>
      </c>
      <c r="J3" s="272" t="s">
        <v>73</v>
      </c>
      <c r="K3" s="281" t="s">
        <v>74</v>
      </c>
      <c r="L3" s="68"/>
    </row>
    <row r="4" spans="1:12" ht="33" customHeight="1">
      <c r="A4" s="272"/>
      <c r="B4" s="272"/>
      <c r="C4" s="272"/>
      <c r="D4" s="272"/>
      <c r="E4" s="272"/>
      <c r="F4" s="272" t="s">
        <v>175</v>
      </c>
      <c r="G4" s="272" t="s">
        <v>176</v>
      </c>
      <c r="H4" s="272" t="s">
        <v>177</v>
      </c>
      <c r="I4" s="272"/>
      <c r="J4" s="272"/>
      <c r="K4" s="281"/>
      <c r="L4" s="68"/>
    </row>
    <row r="5" spans="1:12" ht="27" customHeight="1">
      <c r="A5" s="69" t="s">
        <v>28</v>
      </c>
      <c r="B5" s="69" t="s">
        <v>24</v>
      </c>
      <c r="C5" s="272"/>
      <c r="D5" s="272"/>
      <c r="E5" s="272"/>
      <c r="F5" s="272"/>
      <c r="G5" s="272"/>
      <c r="H5" s="272"/>
      <c r="I5" s="272"/>
      <c r="J5" s="272"/>
      <c r="K5" s="281"/>
      <c r="L5" s="68"/>
    </row>
    <row r="6" spans="1:12" ht="15">
      <c r="A6" s="146" t="s">
        <v>87</v>
      </c>
      <c r="B6" s="147"/>
      <c r="C6" s="148"/>
      <c r="D6" s="291" t="s">
        <v>178</v>
      </c>
      <c r="E6" s="291"/>
      <c r="F6" s="291"/>
      <c r="G6" s="291"/>
      <c r="H6" s="291"/>
      <c r="I6" s="291"/>
      <c r="J6" s="291"/>
      <c r="K6" s="291"/>
      <c r="L6" s="68"/>
    </row>
    <row r="7" spans="1:12" ht="15">
      <c r="A7" s="285" t="s">
        <v>87</v>
      </c>
      <c r="B7" s="288">
        <v>1</v>
      </c>
      <c r="C7" s="148"/>
      <c r="D7" s="291" t="s">
        <v>139</v>
      </c>
      <c r="E7" s="291"/>
      <c r="F7" s="291"/>
      <c r="G7" s="291"/>
      <c r="H7" s="291"/>
      <c r="I7" s="291"/>
      <c r="J7" s="291"/>
      <c r="K7" s="291"/>
      <c r="L7" s="68"/>
    </row>
    <row r="8" spans="1:12" ht="38.25">
      <c r="A8" s="286"/>
      <c r="B8" s="289"/>
      <c r="C8" s="148">
        <v>1</v>
      </c>
      <c r="D8" s="126" t="s">
        <v>179</v>
      </c>
      <c r="E8" s="92" t="s">
        <v>180</v>
      </c>
      <c r="F8" s="127">
        <v>90</v>
      </c>
      <c r="G8" s="127">
        <v>95</v>
      </c>
      <c r="H8" s="127">
        <v>95</v>
      </c>
      <c r="I8" s="128">
        <f aca="true" t="shared" si="0" ref="I8:I13">H8/G8</f>
        <v>1</v>
      </c>
      <c r="J8" s="128">
        <f>H8/F8</f>
        <v>1.0555555555555556</v>
      </c>
      <c r="K8" s="44"/>
      <c r="L8" s="68"/>
    </row>
    <row r="9" spans="1:12" ht="15">
      <c r="A9" s="286"/>
      <c r="B9" s="289"/>
      <c r="C9" s="148">
        <v>2</v>
      </c>
      <c r="D9" s="126" t="s">
        <v>181</v>
      </c>
      <c r="E9" s="129" t="s">
        <v>182</v>
      </c>
      <c r="F9" s="130">
        <v>1507</v>
      </c>
      <c r="G9" s="130">
        <v>0</v>
      </c>
      <c r="H9" s="127">
        <v>0</v>
      </c>
      <c r="I9" s="128">
        <v>0</v>
      </c>
      <c r="J9" s="128">
        <f>H9/F9</f>
        <v>0</v>
      </c>
      <c r="K9" s="129"/>
      <c r="L9" s="68"/>
    </row>
    <row r="10" spans="1:12" ht="25.5">
      <c r="A10" s="286"/>
      <c r="B10" s="289"/>
      <c r="C10" s="148">
        <v>3</v>
      </c>
      <c r="D10" s="126" t="s">
        <v>181</v>
      </c>
      <c r="E10" s="129" t="s">
        <v>206</v>
      </c>
      <c r="F10" s="130">
        <v>0</v>
      </c>
      <c r="G10" s="130">
        <v>18203</v>
      </c>
      <c r="H10" s="127">
        <f>15200+1684+1428</f>
        <v>18312</v>
      </c>
      <c r="I10" s="128">
        <f t="shared" si="0"/>
        <v>1.0059880239520957</v>
      </c>
      <c r="J10" s="128">
        <v>0</v>
      </c>
      <c r="K10" s="129"/>
      <c r="L10" s="68"/>
    </row>
    <row r="11" spans="1:12" ht="25.5">
      <c r="A11" s="286"/>
      <c r="B11" s="289"/>
      <c r="C11" s="148">
        <v>4</v>
      </c>
      <c r="D11" s="126" t="s">
        <v>183</v>
      </c>
      <c r="E11" s="92" t="s">
        <v>168</v>
      </c>
      <c r="F11" s="130">
        <v>92129</v>
      </c>
      <c r="G11" s="130">
        <v>92000</v>
      </c>
      <c r="H11" s="130">
        <v>92191</v>
      </c>
      <c r="I11" s="128">
        <f t="shared" si="0"/>
        <v>1.0020760869565217</v>
      </c>
      <c r="J11" s="128">
        <f>H11/F11</f>
        <v>1.0006729694233085</v>
      </c>
      <c r="K11" s="44"/>
      <c r="L11" s="68"/>
    </row>
    <row r="12" spans="1:12" ht="15">
      <c r="A12" s="286"/>
      <c r="B12" s="289"/>
      <c r="C12" s="148">
        <v>5</v>
      </c>
      <c r="D12" s="126" t="s">
        <v>184</v>
      </c>
      <c r="E12" s="92" t="s">
        <v>180</v>
      </c>
      <c r="F12" s="127">
        <v>88</v>
      </c>
      <c r="G12" s="127">
        <v>95</v>
      </c>
      <c r="H12" s="127">
        <v>88</v>
      </c>
      <c r="I12" s="128">
        <f t="shared" si="0"/>
        <v>0.9263157894736842</v>
      </c>
      <c r="J12" s="128">
        <f>H12/F12</f>
        <v>1</v>
      </c>
      <c r="K12" s="44"/>
      <c r="L12" s="68"/>
    </row>
    <row r="13" spans="1:12" ht="25.5">
      <c r="A13" s="286"/>
      <c r="B13" s="289"/>
      <c r="C13" s="148">
        <v>6</v>
      </c>
      <c r="D13" s="126" t="s">
        <v>197</v>
      </c>
      <c r="E13" s="92" t="s">
        <v>168</v>
      </c>
      <c r="F13" s="127">
        <v>0</v>
      </c>
      <c r="G13" s="127">
        <v>1</v>
      </c>
      <c r="H13" s="127">
        <v>0</v>
      </c>
      <c r="I13" s="128">
        <f t="shared" si="0"/>
        <v>0</v>
      </c>
      <c r="J13" s="128">
        <v>0</v>
      </c>
      <c r="K13" s="44"/>
      <c r="L13" s="68"/>
    </row>
    <row r="14" spans="1:12" ht="63.75">
      <c r="A14" s="286"/>
      <c r="B14" s="289"/>
      <c r="C14" s="148">
        <v>7</v>
      </c>
      <c r="D14" s="126" t="s">
        <v>185</v>
      </c>
      <c r="E14" s="129" t="s">
        <v>186</v>
      </c>
      <c r="F14" s="131">
        <v>0</v>
      </c>
      <c r="G14" s="131">
        <v>0</v>
      </c>
      <c r="H14" s="131">
        <v>1</v>
      </c>
      <c r="I14" s="128">
        <v>0</v>
      </c>
      <c r="J14" s="128">
        <v>0</v>
      </c>
      <c r="K14" s="44"/>
      <c r="L14" s="68"/>
    </row>
    <row r="15" spans="1:11" ht="26.25">
      <c r="A15" s="287"/>
      <c r="B15" s="290"/>
      <c r="C15" s="149">
        <v>8</v>
      </c>
      <c r="D15" s="132" t="s">
        <v>189</v>
      </c>
      <c r="E15" s="133" t="s">
        <v>190</v>
      </c>
      <c r="F15" s="134">
        <v>0</v>
      </c>
      <c r="G15" s="134">
        <v>3</v>
      </c>
      <c r="H15" s="134">
        <v>13</v>
      </c>
      <c r="I15" s="128">
        <f>H15/G15</f>
        <v>4.333333333333333</v>
      </c>
      <c r="J15" s="128">
        <v>0.33</v>
      </c>
      <c r="K15" s="135"/>
    </row>
    <row r="16" spans="1:11" s="97" customFormat="1" ht="15">
      <c r="A16" s="98" t="s">
        <v>87</v>
      </c>
      <c r="B16" s="99"/>
      <c r="C16" s="99"/>
      <c r="D16" s="282" t="s">
        <v>156</v>
      </c>
      <c r="E16" s="282"/>
      <c r="F16" s="282"/>
      <c r="G16" s="282"/>
      <c r="H16" s="282"/>
      <c r="I16" s="282"/>
      <c r="J16" s="282"/>
      <c r="K16" s="282"/>
    </row>
    <row r="17" spans="1:11" ht="15">
      <c r="A17" s="283" t="s">
        <v>87</v>
      </c>
      <c r="B17" s="284">
        <v>2</v>
      </c>
      <c r="C17" s="149">
        <v>1</v>
      </c>
      <c r="D17" s="132" t="s">
        <v>240</v>
      </c>
      <c r="E17" s="136" t="s">
        <v>245</v>
      </c>
      <c r="F17" s="137">
        <v>1972</v>
      </c>
      <c r="G17" s="138">
        <v>1281</v>
      </c>
      <c r="H17" s="137">
        <v>1753</v>
      </c>
      <c r="I17" s="139">
        <f>H17/G17</f>
        <v>1.3684621389539422</v>
      </c>
      <c r="J17" s="139">
        <f>H17/F17</f>
        <v>0.8889452332657201</v>
      </c>
      <c r="K17" s="140"/>
    </row>
    <row r="18" spans="1:11" ht="25.5">
      <c r="A18" s="283"/>
      <c r="B18" s="284"/>
      <c r="C18" s="149">
        <v>2</v>
      </c>
      <c r="D18" s="132" t="s">
        <v>241</v>
      </c>
      <c r="E18" s="136" t="s">
        <v>245</v>
      </c>
      <c r="F18" s="141">
        <v>67</v>
      </c>
      <c r="G18" s="141">
        <v>56</v>
      </c>
      <c r="H18" s="141">
        <v>52</v>
      </c>
      <c r="I18" s="142">
        <f>H18/G18</f>
        <v>0.9285714285714286</v>
      </c>
      <c r="J18" s="142">
        <f>H18/F18</f>
        <v>0.7761194029850746</v>
      </c>
      <c r="K18" s="140"/>
    </row>
    <row r="19" spans="1:11" ht="25.5">
      <c r="A19" s="283"/>
      <c r="B19" s="284"/>
      <c r="C19" s="149">
        <v>3</v>
      </c>
      <c r="D19" s="132" t="s">
        <v>242</v>
      </c>
      <c r="E19" s="143" t="s">
        <v>246</v>
      </c>
      <c r="F19" s="144">
        <v>60</v>
      </c>
      <c r="G19" s="144">
        <v>60</v>
      </c>
      <c r="H19" s="144">
        <v>60</v>
      </c>
      <c r="I19" s="144">
        <v>1</v>
      </c>
      <c r="J19" s="145">
        <v>1</v>
      </c>
      <c r="K19" s="134"/>
    </row>
    <row r="20" spans="1:11" ht="25.5">
      <c r="A20" s="283"/>
      <c r="B20" s="284"/>
      <c r="C20" s="149">
        <v>4</v>
      </c>
      <c r="D20" s="132" t="s">
        <v>243</v>
      </c>
      <c r="E20" s="143" t="s">
        <v>247</v>
      </c>
      <c r="F20" s="144">
        <v>10568</v>
      </c>
      <c r="G20" s="144">
        <v>11315</v>
      </c>
      <c r="H20" s="144">
        <v>11711</v>
      </c>
      <c r="I20" s="145">
        <f>H20/G20</f>
        <v>1.0349977905435264</v>
      </c>
      <c r="J20" s="145">
        <f>H20/F20</f>
        <v>1.1081566994700984</v>
      </c>
      <c r="K20" s="134"/>
    </row>
    <row r="21" spans="1:11" ht="25.5">
      <c r="A21" s="283"/>
      <c r="B21" s="284"/>
      <c r="C21" s="149">
        <v>5</v>
      </c>
      <c r="D21" s="132" t="s">
        <v>244</v>
      </c>
      <c r="E21" s="143" t="s">
        <v>248</v>
      </c>
      <c r="F21" s="141">
        <v>0</v>
      </c>
      <c r="G21" s="141">
        <v>0</v>
      </c>
      <c r="H21" s="141">
        <v>0</v>
      </c>
      <c r="I21" s="141">
        <v>1</v>
      </c>
      <c r="J21" s="142">
        <v>1</v>
      </c>
      <c r="K21" s="140"/>
    </row>
  </sheetData>
  <sheetProtection/>
  <mergeCells count="19">
    <mergeCell ref="G4:G5"/>
    <mergeCell ref="H4:H5"/>
    <mergeCell ref="D16:K16"/>
    <mergeCell ref="A17:A21"/>
    <mergeCell ref="B17:B21"/>
    <mergeCell ref="A7:A15"/>
    <mergeCell ref="B7:B15"/>
    <mergeCell ref="D6:K6"/>
    <mergeCell ref="D7:K7"/>
    <mergeCell ref="A1:K1"/>
    <mergeCell ref="A3:B4"/>
    <mergeCell ref="C3:C5"/>
    <mergeCell ref="D3:D5"/>
    <mergeCell ref="E3:E5"/>
    <mergeCell ref="F3:H3"/>
    <mergeCell ref="I3:I5"/>
    <mergeCell ref="J3:J5"/>
    <mergeCell ref="K3:K5"/>
    <mergeCell ref="F4:F5"/>
  </mergeCells>
  <hyperlinks>
    <hyperlink ref="A1" r:id="rId1" display="consultantplus://offline/ref=81C534AC1618B38338B7138DDEB14344F59B417381706259B468524054C32ECBB30FCA5546109B5D4A4FB36DK7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45.7109375" style="0" customWidth="1"/>
    <col min="3" max="3" width="19.28125" style="0" customWidth="1"/>
    <col min="4" max="4" width="14.00390625" style="0" customWidth="1"/>
    <col min="5" max="5" width="48.57421875" style="0" customWidth="1"/>
    <col min="6" max="9" width="8.28125" style="0" customWidth="1"/>
    <col min="10" max="10" width="18.00390625" style="0" customWidth="1"/>
  </cols>
  <sheetData>
    <row r="1" spans="1:8" s="4" customFormat="1" ht="13.5" customHeight="1">
      <c r="A1" s="3"/>
      <c r="B1" s="3"/>
      <c r="C1" s="3"/>
      <c r="D1" s="3"/>
      <c r="E1" s="3"/>
      <c r="F1" s="3"/>
      <c r="G1" s="3"/>
      <c r="H1" s="1"/>
    </row>
    <row r="2" spans="1:9" s="4" customFormat="1" ht="13.5" customHeight="1">
      <c r="A2" s="292" t="s">
        <v>62</v>
      </c>
      <c r="B2" s="292"/>
      <c r="C2" s="292"/>
      <c r="D2" s="292"/>
      <c r="E2" s="292"/>
      <c r="F2" s="21"/>
      <c r="G2" s="21"/>
      <c r="H2" s="21"/>
      <c r="I2" s="21"/>
    </row>
    <row r="3" spans="1:9" s="4" customFormat="1" ht="13.5" customHeight="1">
      <c r="A3" s="3"/>
      <c r="B3" s="2"/>
      <c r="C3" s="2"/>
      <c r="D3" s="2"/>
      <c r="E3" s="2"/>
      <c r="F3" s="2"/>
      <c r="G3" s="2"/>
      <c r="H3" s="2"/>
      <c r="I3" s="2"/>
    </row>
    <row r="4" spans="1:5" s="20" customFormat="1" ht="32.25" customHeight="1">
      <c r="A4" s="19" t="s">
        <v>29</v>
      </c>
      <c r="B4" s="19" t="s">
        <v>63</v>
      </c>
      <c r="C4" s="19" t="s">
        <v>64</v>
      </c>
      <c r="D4" s="19" t="s">
        <v>65</v>
      </c>
      <c r="E4" s="19" t="s">
        <v>66</v>
      </c>
    </row>
    <row r="5" spans="1:5" ht="15">
      <c r="A5" s="18">
        <v>1</v>
      </c>
      <c r="B5" s="18"/>
      <c r="C5" s="32"/>
      <c r="D5" s="18"/>
      <c r="E5" s="18"/>
    </row>
    <row r="6" spans="1:5" ht="20.25" customHeight="1">
      <c r="A6" s="18">
        <v>2</v>
      </c>
      <c r="B6" s="18"/>
      <c r="C6" s="32"/>
      <c r="D6" s="18"/>
      <c r="E6" s="18"/>
    </row>
    <row r="7" spans="1:5" ht="15">
      <c r="A7" s="18">
        <v>3</v>
      </c>
      <c r="B7" s="18"/>
      <c r="C7" s="32"/>
      <c r="D7" s="18"/>
      <c r="E7" s="18"/>
    </row>
    <row r="8" spans="1:5" ht="15">
      <c r="A8" s="18"/>
      <c r="B8" s="18"/>
      <c r="C8" s="18"/>
      <c r="D8" s="18"/>
      <c r="E8" s="18"/>
    </row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7">
      <selection activeCell="F7" sqref="F7"/>
    </sheetView>
  </sheetViews>
  <sheetFormatPr defaultColWidth="15.57421875" defaultRowHeight="15"/>
  <cols>
    <col min="1" max="2" width="5.140625" style="23" customWidth="1"/>
    <col min="3" max="3" width="29.00390625" style="23" customWidth="1"/>
    <col min="4" max="4" width="17.28125" style="23" customWidth="1"/>
    <col min="5" max="5" width="16.7109375" style="23" customWidth="1"/>
    <col min="6" max="6" width="13.00390625" style="23" customWidth="1"/>
    <col min="7" max="7" width="14.28125" style="23" customWidth="1"/>
    <col min="8" max="8" width="12.140625" style="23" customWidth="1"/>
    <col min="9" max="9" width="12.7109375" style="23" customWidth="1"/>
    <col min="10" max="10" width="13.7109375" style="23" customWidth="1"/>
    <col min="11" max="16384" width="15.57421875" style="23" customWidth="1"/>
  </cols>
  <sheetData>
    <row r="1" spans="1:10" ht="15">
      <c r="A1" s="240" t="s">
        <v>81</v>
      </c>
      <c r="B1" s="240"/>
      <c r="C1" s="240"/>
      <c r="D1" s="240"/>
      <c r="E1" s="240"/>
      <c r="F1" s="240"/>
      <c r="G1" s="240"/>
      <c r="H1" s="240"/>
      <c r="I1" s="240"/>
      <c r="J1" s="240"/>
    </row>
    <row r="3" spans="1:10" s="24" customFormat="1" ht="60" customHeight="1">
      <c r="A3" s="295" t="s">
        <v>23</v>
      </c>
      <c r="B3" s="295"/>
      <c r="C3" s="296" t="s">
        <v>44</v>
      </c>
      <c r="D3" s="293" t="s">
        <v>8</v>
      </c>
      <c r="E3" s="294" t="s">
        <v>9</v>
      </c>
      <c r="F3" s="26" t="s">
        <v>10</v>
      </c>
      <c r="G3" s="26" t="s">
        <v>11</v>
      </c>
      <c r="H3" s="26" t="s">
        <v>12</v>
      </c>
      <c r="I3" s="26" t="s">
        <v>13</v>
      </c>
      <c r="J3" s="26" t="s">
        <v>14</v>
      </c>
    </row>
    <row r="4" spans="1:10" s="24" customFormat="1" ht="14.25" customHeight="1">
      <c r="A4" s="22" t="s">
        <v>28</v>
      </c>
      <c r="B4" s="22" t="s">
        <v>24</v>
      </c>
      <c r="C4" s="296"/>
      <c r="D4" s="293"/>
      <c r="E4" s="294"/>
      <c r="F4" s="25" t="s">
        <v>15</v>
      </c>
      <c r="G4" s="25" t="s">
        <v>16</v>
      </c>
      <c r="H4" s="25" t="s">
        <v>17</v>
      </c>
      <c r="I4" s="25" t="s">
        <v>18</v>
      </c>
      <c r="J4" s="25" t="s">
        <v>19</v>
      </c>
    </row>
    <row r="5" spans="1:10" s="24" customFormat="1" ht="15" customHeight="1">
      <c r="A5" s="22" t="s">
        <v>22</v>
      </c>
      <c r="B5" s="22" t="s">
        <v>21</v>
      </c>
      <c r="C5" s="33">
        <v>3</v>
      </c>
      <c r="D5" s="25">
        <v>4</v>
      </c>
      <c r="E5" s="26">
        <v>5</v>
      </c>
      <c r="F5" s="25" t="s">
        <v>83</v>
      </c>
      <c r="G5" s="25">
        <v>7</v>
      </c>
      <c r="H5" s="25">
        <v>8</v>
      </c>
      <c r="I5" s="25">
        <v>9</v>
      </c>
      <c r="J5" s="25" t="s">
        <v>82</v>
      </c>
    </row>
    <row r="6" spans="1:10" ht="48.75" customHeight="1">
      <c r="A6" s="29" t="s">
        <v>87</v>
      </c>
      <c r="B6" s="29"/>
      <c r="C6" s="28" t="s">
        <v>88</v>
      </c>
      <c r="D6" s="27" t="s">
        <v>202</v>
      </c>
      <c r="E6" s="27" t="s">
        <v>89</v>
      </c>
      <c r="F6" s="31">
        <f>G6*J6</f>
        <v>1</v>
      </c>
      <c r="G6" s="31">
        <v>1</v>
      </c>
      <c r="H6" s="31">
        <v>1</v>
      </c>
      <c r="I6" s="31">
        <v>1</v>
      </c>
      <c r="J6" s="31">
        <f>H6/I6</f>
        <v>1</v>
      </c>
    </row>
    <row r="7" spans="1:10" ht="81" customHeight="1">
      <c r="A7" s="29" t="s">
        <v>87</v>
      </c>
      <c r="B7" s="29" t="s">
        <v>22</v>
      </c>
      <c r="C7" s="30" t="s">
        <v>91</v>
      </c>
      <c r="D7" s="27" t="s">
        <v>202</v>
      </c>
      <c r="E7" s="27" t="s">
        <v>89</v>
      </c>
      <c r="F7" s="31">
        <f>G7*J7</f>
        <v>1</v>
      </c>
      <c r="G7" s="31">
        <v>1</v>
      </c>
      <c r="H7" s="31">
        <v>1</v>
      </c>
      <c r="I7" s="31">
        <v>1</v>
      </c>
      <c r="J7" s="31">
        <f>H7/I7</f>
        <v>1</v>
      </c>
    </row>
    <row r="8" spans="1:10" ht="75">
      <c r="A8" s="29" t="s">
        <v>87</v>
      </c>
      <c r="B8" s="29" t="s">
        <v>21</v>
      </c>
      <c r="C8" s="30" t="s">
        <v>187</v>
      </c>
      <c r="D8" s="27" t="s">
        <v>202</v>
      </c>
      <c r="E8" s="27" t="s">
        <v>89</v>
      </c>
      <c r="F8" s="31">
        <f>G8*J8</f>
        <v>1</v>
      </c>
      <c r="G8" s="31">
        <v>1</v>
      </c>
      <c r="H8" s="31">
        <v>1</v>
      </c>
      <c r="I8" s="31">
        <v>1</v>
      </c>
      <c r="J8" s="31">
        <f>H8/I8</f>
        <v>1</v>
      </c>
    </row>
    <row r="9" spans="1:10" ht="24.75" customHeight="1">
      <c r="A9" s="29" t="s">
        <v>0</v>
      </c>
      <c r="B9" s="29" t="s">
        <v>1</v>
      </c>
      <c r="C9" s="30"/>
      <c r="D9" s="27"/>
      <c r="E9" s="27"/>
      <c r="F9" s="31"/>
      <c r="G9" s="31"/>
      <c r="H9" s="31"/>
      <c r="I9" s="31"/>
      <c r="J9" s="31"/>
    </row>
    <row r="11" ht="15">
      <c r="B11" s="34" t="s">
        <v>84</v>
      </c>
    </row>
    <row r="12" ht="15">
      <c r="B12" s="35" t="s">
        <v>85</v>
      </c>
    </row>
    <row r="13" ht="15">
      <c r="B13" s="35" t="s">
        <v>86</v>
      </c>
    </row>
  </sheetData>
  <sheetProtection/>
  <mergeCells count="5">
    <mergeCell ref="A1:J1"/>
    <mergeCell ref="D3:D4"/>
    <mergeCell ref="E3:E4"/>
    <mergeCell ref="A3:B3"/>
    <mergeCell ref="C3:C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2016-03-02T12:08:43Z</cp:lastPrinted>
  <dcterms:created xsi:type="dcterms:W3CDTF">2006-09-28T05:33:49Z</dcterms:created>
  <dcterms:modified xsi:type="dcterms:W3CDTF">2018-02-12T10:58:11Z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