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20" windowHeight="7830" activeTab="6"/>
  </bookViews>
  <sheets>
    <sheet name="ф 1" sheetId="1" r:id="rId1"/>
    <sheet name="ф 2" sheetId="2" r:id="rId2"/>
    <sheet name="ф 3" sheetId="3" r:id="rId3"/>
    <sheet name="ф 4" sheetId="4" r:id="rId4"/>
    <sheet name="ф 5" sheetId="5" r:id="rId5"/>
    <sheet name="ф 6" sheetId="6" r:id="rId6"/>
    <sheet name="ф7" sheetId="7" r:id="rId7"/>
  </sheets>
  <definedNames/>
  <calcPr fullCalcOnLoad="1" refMode="R1C1"/>
</workbook>
</file>

<file path=xl/sharedStrings.xml><?xml version="1.0" encoding="utf-8"?>
<sst xmlns="http://schemas.openxmlformats.org/spreadsheetml/2006/main" count="600" uniqueCount="286">
  <si>
    <t>Наименование муниципальной программы</t>
  </si>
  <si>
    <t>Ответственный исполнитель мероприятия</t>
  </si>
  <si>
    <t xml:space="preserve">Подпрограмма 2 </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</si>
  <si>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</si>
  <si>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</si>
  <si>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</si>
  <si>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</si>
  <si>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</si>
  <si>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 исполнения к плану на отчетный год</t>
  </si>
  <si>
    <t>% исполнения к плану на отчетный период</t>
  </si>
  <si>
    <t xml:space="preserve">________________     (дата) </t>
  </si>
  <si>
    <t>постановление Администрации города Воткинска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</si>
  <si>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</si>
  <si>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</si>
  <si>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</si>
  <si>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</si>
  <si>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</si>
  <si>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</si>
  <si>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</si>
  <si>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</si>
  <si>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</si>
  <si>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</si>
  <si>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</si>
  <si>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</si>
  <si>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</si>
  <si>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</si>
  <si>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</si>
  <si>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</si>
  <si>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</si>
  <si>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</si>
  <si>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</si>
  <si>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</si>
  <si>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</si>
  <si>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</si>
  <si>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</si>
  <si>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</si>
  <si>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</si>
  <si>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</si>
  <si>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</si>
  <si>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</si>
  <si>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</si>
  <si>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</si>
  <si>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</si>
  <si>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</si>
  <si>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</si>
  <si>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</si>
  <si>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</si>
  <si>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</si>
  <si>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</si>
  <si>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</si>
  <si>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</si>
  <si>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t>
  </si>
  <si>
    <t>И</t>
  </si>
  <si>
    <t>Утверждаю</t>
  </si>
  <si>
    <t>Достигнутый результат</t>
  </si>
  <si>
    <t>Проблемы, возникшие в ходе реализации мероприятия</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</si>
  <si>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</si>
  <si>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</si>
  <si>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</si>
  <si>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</si>
  <si>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</si>
  <si>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</si>
  <si>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Кассовое исполнение на конец отчетного периода</t>
  </si>
  <si>
    <t>Срок выполнения плановый</t>
  </si>
  <si>
    <t>Срок выполнения фактический</t>
  </si>
  <si>
    <t>План на конец отчетного (текущего)  года</t>
  </si>
  <si>
    <t>Факт на начало отчетного периода (за прошлый год)</t>
  </si>
  <si>
    <t xml:space="preserve">Факт на конец отчетного периода </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</si>
  <si>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</si>
  <si>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</si>
  <si>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</si>
  <si>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Отношение фактических расходов к оценке расходов, %</t>
  </si>
  <si>
    <t>Форма 7. Результаты оценки эффективности муниципальной  программы (подпрограммы)</t>
  </si>
  <si>
    <t>10=8/9</t>
  </si>
  <si>
    <t>6=7х10</t>
  </si>
  <si>
    <t>Относительное отклонение факта от плана*</t>
  </si>
  <si>
    <t>Кассовые расходы, %</t>
  </si>
  <si>
    <t xml:space="preserve">Созданире условий для развития физической культуры и спорта </t>
  </si>
  <si>
    <t>938</t>
  </si>
  <si>
    <t>Организация и проведение официальных физкультурно-оздоровительных и спортивных мероприятий</t>
  </si>
  <si>
    <t>11</t>
  </si>
  <si>
    <t>0220161540</t>
  </si>
  <si>
    <t>244</t>
  </si>
  <si>
    <t>622</t>
  </si>
  <si>
    <t>3</t>
  </si>
  <si>
    <t>Внедрение Всеросийского физкультурно-спортивного комлекса ГТО</t>
  </si>
  <si>
    <t>Управление культуры, спорта и молодежной политики Администрации города Воткинска</t>
  </si>
  <si>
    <t>0220361570</t>
  </si>
  <si>
    <t>621</t>
  </si>
  <si>
    <t>4</t>
  </si>
  <si>
    <t xml:space="preserve"> Подготовка спортивных сборных команд по хокею с мячом в г.Воткинке</t>
  </si>
  <si>
    <t>0220461550</t>
  </si>
  <si>
    <t>5</t>
  </si>
  <si>
    <t>Организация и обеспечение подготовки спортивного резерва</t>
  </si>
  <si>
    <t>0220561560</t>
  </si>
  <si>
    <t>8</t>
  </si>
  <si>
    <t>Развитие объектов спорта</t>
  </si>
  <si>
    <t>12</t>
  </si>
  <si>
    <t>0221261580</t>
  </si>
  <si>
    <t>Оказание муниципальной услуги спортивная подготовка по олимпийским и не олимпийским видам спорта</t>
  </si>
  <si>
    <t>Оценка расходов, тыс. руб.</t>
  </si>
  <si>
    <t>фактические расходы на отчетную дату</t>
  </si>
  <si>
    <t>Создание условий для развития физической культуры и спорта</t>
  </si>
  <si>
    <t>бюджет МО "Город Воткинск"</t>
  </si>
  <si>
    <t>собственные средства бюджета МО "Город Воткинск"</t>
  </si>
  <si>
    <t>добровольные пожертвования на проведение спортивных мероприятий</t>
  </si>
  <si>
    <t>Факт по состоянию на конец отчетного периода</t>
  </si>
  <si>
    <t>подпрограмма Создание условий для развития физической культуры и спорта</t>
  </si>
  <si>
    <t>Количество мероприятий</t>
  </si>
  <si>
    <t>штук</t>
  </si>
  <si>
    <t>Расходы бюджета муниципального образованя на оказание муниципальной услуги (выполнение работы)</t>
  </si>
  <si>
    <t>чел.</t>
  </si>
  <si>
    <t>тыс.руб.</t>
  </si>
  <si>
    <t>Число лиц проходивших спортивную подготовку</t>
  </si>
  <si>
    <t xml:space="preserve">Форма 4. Отчет о выполнении сводных показателей муниципальных заданий на оказание муниципальных услуг (выполнение работ) </t>
  </si>
  <si>
    <t>Форма 1. Отчет об использовании бюджетных ассигнований бюджета муницпального образования на реализацию муниципальной программы</t>
  </si>
  <si>
    <t>Форма 2. Отчет о расходах на реализацию муницпальной программы за счет всех источников финансирования</t>
  </si>
  <si>
    <t xml:space="preserve">«Сохранение здоровья и формирование здорового образа жизни населения"  </t>
  </si>
  <si>
    <t>«Сохранение здоровья и формирование здорового образа жизни населения»</t>
  </si>
  <si>
    <t>0220860180</t>
  </si>
  <si>
    <t>0220861330</t>
  </si>
  <si>
    <t xml:space="preserve">добровольные пожертвования </t>
  </si>
  <si>
    <t xml:space="preserve">Координатор муниципальной программы зам.главы Администрации </t>
  </si>
  <si>
    <t>за  2017 год</t>
  </si>
  <si>
    <t>0221261580                    0221261589</t>
  </si>
  <si>
    <t>внесение изменений в программу</t>
  </si>
  <si>
    <t>2272.1</t>
  </si>
  <si>
    <t>02.10.2017 г.</t>
  </si>
  <si>
    <t>_____________      Ж.А.Александрова</t>
  </si>
  <si>
    <t>Форма 3. Отчет о выполнении основных мероприятий муниципальной программы за 2017 год</t>
  </si>
  <si>
    <t>Увеличение единовременной пропускной способности объектов спорта</t>
  </si>
  <si>
    <t>%</t>
  </si>
  <si>
    <t>Доля граждан, систематически занимающихся физической культурой и спортом, в общей численности населения</t>
  </si>
  <si>
    <t>Доля детей и молодежи, занимающихся в спортивных секциях, клубах и иных объединениях спортивной направленности, в общей численности детей и молодежи</t>
  </si>
  <si>
    <t>Доля лиц с огрнаиченными возможностями здоровья и инвалидов, систематически занимающихся физической культурой и спортом,  вобщей численности данной категории населения</t>
  </si>
  <si>
    <t>Количество проведенных физкультурных и спортивных мероприятий в г. Воткинске</t>
  </si>
  <si>
    <t>един.</t>
  </si>
  <si>
    <t>6</t>
  </si>
  <si>
    <t>Доля призеров от общего количества выехавших на соревнования регионального, всероссийского и международного уровня</t>
  </si>
  <si>
    <t>Сохранение и формирование здорового образа жизни населения на 2015-2020 годы</t>
  </si>
  <si>
    <t>"Создание условий для развития физической культуры и спорта"</t>
  </si>
  <si>
    <t>Организация и проведение физкультурно-оздоровительных и спортивных мероприятий</t>
  </si>
  <si>
    <t>Управление культуры, спорта и молодженой политики, МАУ СШ "Знамя"</t>
  </si>
  <si>
    <t>2015-2020 годы</t>
  </si>
  <si>
    <t>Увеличение количества проведенных физкультурных и спортивных мероприятий в городе Воткинске до 144</t>
  </si>
  <si>
    <t>Обучение плаванию учащихся вторых классов общеобразовательных школ города Воткинска</t>
  </si>
  <si>
    <t xml:space="preserve">Укрепление здоровья и повышение физической подготовленности детей </t>
  </si>
  <si>
    <t xml:space="preserve">Учащиеся вторых классов приняли участие в Республиканских стартах "Детская лига плавания" в г. Ижевске. </t>
  </si>
  <si>
    <t>Внедрение Всероссийского физкультурно-спортивного комплекса ГТО</t>
  </si>
  <si>
    <t>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</si>
  <si>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По пропаганде внедрения комплекса ГТО на муниципальном уровне были проведены в феврале-марте и мае-июне фестивали для школьников и учащейся молодежи, где они могли сдать нормы ГТО по различным видам спорта.</t>
  </si>
  <si>
    <t xml:space="preserve">Оказание муниципальной услуги «Подготовка спортивных сборных команд по хоккею с мячом в г. Воткинске                </t>
  </si>
  <si>
    <t>МАУ СШ "Знамя"</t>
  </si>
  <si>
    <t>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</si>
  <si>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услуга оказана в соответствии с муниципальным заданием</t>
  </si>
  <si>
    <t>Оказание муниципальной услуги «Организация тренировочного процесса спортсменов высокого класса»</t>
  </si>
  <si>
    <t>Увеличение доли призеров от общего количества выехавших на соревнования регионального, всероссийского и международного уровня</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</si>
  <si>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команды по хоккею с мячом)</t>
  </si>
  <si>
    <t xml:space="preserve">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количества проведенных физкультурных и спортивных мероприятий в городе Воткинске до 144
</t>
  </si>
  <si>
    <t>приобретена форма для хоккея, хоккея с мячом и футбола</t>
  </si>
  <si>
    <t>7</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</si>
  <si>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инвалидов)</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</si>
  <si>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t>
  </si>
  <si>
    <t>приобретена настольная игра Джакколо</t>
  </si>
  <si>
    <t>Управление культуры, спорта и молодженой политики, МАУ  СШ "Знамя"</t>
  </si>
  <si>
    <t>Капитальный ремонт спортивного зала "Знамя"</t>
  </si>
  <si>
    <t xml:space="preserve">Увеличение единовременной пропускной способности объектов спорта до 14 процентов;
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меропритятий в г. Воткинске до 144
</t>
  </si>
  <si>
    <t>Косметичекий ремонт всех спортивных объектов</t>
  </si>
  <si>
    <t xml:space="preserve"> МАУ СШ "Знамя", </t>
  </si>
  <si>
    <t>9</t>
  </si>
  <si>
    <t>Работа по месту жительства, подготовка спортивных площадок к зимнему и летнему сезонам</t>
  </si>
  <si>
    <t>МАУ СШ «Знамя»</t>
  </si>
  <si>
    <t>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</si>
  <si>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Производится косметический ремонт по мере надобности</t>
  </si>
  <si>
    <t>10</t>
  </si>
  <si>
    <t>обеспечение доступности инвалидов к спортивным сооружениям</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</si>
  <si>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</si>
  <si>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Приведена в нормативное состояние прилегающая территория у спортивного зала Дом физкультуры</t>
  </si>
  <si>
    <t>повышение эффективности информационной и рекламной деятельности</t>
  </si>
  <si>
    <t>Размещение информационных материалов по пропаганде здорового образа жизни в печатных средствах массовой информации и на телевидении</t>
  </si>
  <si>
    <t>МАУ  СШ "Знамя"</t>
  </si>
  <si>
    <t>Увеличение доли граждан, систематически занимающихся физической культурой и спортом, в общей численности населения, до 35,75 процента</t>
  </si>
  <si>
    <t xml:space="preserve">Размещены баннеры по пропаганде ЗОЖ, молодежному телефону доверия, «Готов к труду и обороне» (ГТО). Отдел по ФКиС города Воткинска осуществляет работу по пропаганде здорового образа жизни, размещает информацию о проведении спортивных соревнований в СМИ:
-«Воткинские вести»;
-«ВТВ плюс»;
-«Вега»;
-«Трудовая вахта».
На городском телевидении и радио транслируют новости спорта и анонсы соревнований. На все спортивно массовые соревнования приглашает все средства массовой информации. 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
</t>
  </si>
  <si>
    <t>2017 год</t>
  </si>
  <si>
    <t xml:space="preserve">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t>
  </si>
  <si>
    <t>Уплата налога на имущество</t>
  </si>
  <si>
    <t>исполнение обязательств</t>
  </si>
  <si>
    <t xml:space="preserve">Создание условий для оказания медицинской помощи населению </t>
  </si>
  <si>
    <t xml:space="preserve">Предоставление земельных участков для строительства объектов в сфере здравоохранения в соответствии с документами территориального планирования </t>
  </si>
  <si>
    <t>Управление муниципального имущества и земельных ресурсов Администрации г. Воткинска</t>
  </si>
  <si>
    <t xml:space="preserve">Строительство поликлиники БУЗ УР
«Воткинская РБ МЗ УР»
</t>
  </si>
  <si>
    <t>Управлением муниципального имущества и земельных ресурсов Администрации г. Воткинска выделен земельный участок для строительства поликлиники</t>
  </si>
  <si>
    <t>Формирование банка данных о наличии вакантных мест в учреждениях здравоохранения г. Воткинска, посещение ИГМА, медицинских колледжей с целью привлечения выпускников для работы в городе.</t>
  </si>
  <si>
    <t>Администрация МО «Город Воткинск»</t>
  </si>
  <si>
    <t>Привлечение молодых специалистов для работы в учреждениях здравоохранения г. Воткинска</t>
  </si>
  <si>
    <t>Главные врачи принимают участие в распределении медицинских работников в медицинские учреждения. Заключается 3-х сторонние договоры на поступление выпускников школ города  в ИГМА, с последующим возвратом в город Воткинск для работы.</t>
  </si>
  <si>
    <t xml:space="preserve">Организация профориентационной работы среди учащихся школ города на медицинские специальности </t>
  </si>
  <si>
    <t>Управление образования Администрации города Воткинска, БУЗ УР «Воткинская районная больница МЗ УР», БУЗ УР «Воткинская ГБ№1 МЗ УР», БУЗ УР «Воткинская ДГБ МЗ УР»</t>
  </si>
  <si>
    <t>Привлечение учащихся школ города в высшие и средние медицинские образовательные учреждения</t>
  </si>
  <si>
    <t>Обеспечение граждан на территории  МО «Город Воткинск» доступной и достоверной информацией, включающей в себя сведения о видах, объемах и условиях предоставления медицинской помощи, установленных Территориальной программой госгарантий оказания бесплатной медицинской помощи</t>
  </si>
  <si>
    <t>БУЗ УР «Воткинская районная больница МЗ УР», БУЗ УР «Воткинская ГБ№1 МЗ УР», БУЗ УР «Воткинская ДГБ МЗ УР»,</t>
  </si>
  <si>
    <t xml:space="preserve">Достоверная, объективная и доступная информация населению о бесплатной медицинской помощи </t>
  </si>
  <si>
    <t>Сведения о видах, объемах и условиях предоставления медицинской помощи по Территориальной программе госгарантий размещены на стендах во всех медицинских учреждениях города и на официальных сайтах больниц</t>
  </si>
  <si>
    <t>Оздоровление детей из малообеспеченных семей на условиях софинансирования в пришкольных лагерях</t>
  </si>
  <si>
    <t>Управление образования Администрации города Воткинска</t>
  </si>
  <si>
    <t>Улучшение качества жизни граждан</t>
  </si>
  <si>
    <t xml:space="preserve">Барьерная и акарицидная обработка территории учреждений образования, прилегающих к лесным массивам </t>
  </si>
  <si>
    <t xml:space="preserve">Профилактика природно-очаговых инфекций </t>
  </si>
  <si>
    <t>Проведение заключительной дезинфекции в туберкулезных очагах</t>
  </si>
  <si>
    <t>Снижение заболеваемости туберкулезом</t>
  </si>
  <si>
    <t>Заключительная дезинфекция проводится при выявлении очагов</t>
  </si>
  <si>
    <t xml:space="preserve">Профилактика заболеваний и формирование здорового образа жизни </t>
  </si>
  <si>
    <t>Разработка и распространение памяток, буклетов по здоровому образу жизни и профилактике заболеваний</t>
  </si>
  <si>
    <t xml:space="preserve">Увеличение доли граждан, ведущих здоровы образ жизни. Доступная информация населению по профилактике инфекционных и неинфекционных заболеваний. </t>
  </si>
  <si>
    <t>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t>
  </si>
  <si>
    <t xml:space="preserve">Публикации статей в СМИ по ЗОЖ, профилактике инфекционных и неинфекционных заболеваний </t>
  </si>
  <si>
    <t xml:space="preserve">Доступная информация населению по профилактике инфекционных и неинфекционных заболеваний, увеличение % вакцинации. </t>
  </si>
  <si>
    <t xml:space="preserve">Работа «Школ здоровья» для больных с хроническими заболеваниями </t>
  </si>
  <si>
    <t>БУЗ УР «Воткинская районная больница МЗ УР», БУЗ УР «Воткинская ГБ№1 МЗ УР», БУЗ УР «Воткинская ДГБ МЗ УР»</t>
  </si>
  <si>
    <t>Организация взаимодействия с медицинскими учреждениями г. Воткинска, руководителями предприятий, организаций, учреждений всех форм собственности, расположенных на территории МО «г. Воткинск» по вопросам диспансеризации, вакцинации, периодических и плановых медицинских осмотров и иных профилактических мероприятий</t>
  </si>
  <si>
    <t>Увеличение охвата населения диспансеризацией, вакцинацией, периодическими и плановыми медицинскими осмотрами, налаживание эффективного межведомственного взаимодействия</t>
  </si>
  <si>
    <t>Диспансенризация и медицинские осмотры работников учреждений и организаций города проводится согласно плана графика. Проводятся осмотры по договорам.</t>
  </si>
  <si>
    <t>Информирование населения об угрозе возникновения и возникновении эпидемии путем размещения соответствующей информации  в СМИ, размещения на официальном сайте  МО «г. Воткинск» в местах массового пребывания людей</t>
  </si>
  <si>
    <t>Организация оздоровительно-информационных кампаний  и массовых акций, формирование здорового образа жизни, профилактика заболеваний:</t>
  </si>
  <si>
    <t>Увеличение продолжительности жизни до 72 лет</t>
  </si>
  <si>
    <t>- ко Всемирному  Дню здоровья (7 апреля);</t>
  </si>
  <si>
    <t>- ко Всемирному Дню борьбы с туберкулезом (24 марта);</t>
  </si>
  <si>
    <t>- к Международному Дню отказа от курения (16 ноября);</t>
  </si>
  <si>
    <t>- Ко Всемирному Дню борьбы со СПИДом (1 декабря);</t>
  </si>
  <si>
    <t>Во время Всероссийской акции Стоп ВИЧ/СПИД проведено тестирование населения на ВИЧ ,  размещена информация на сайтах учреждений, трансляция видеороликов по профилактике ВИЧ.</t>
  </si>
  <si>
    <t xml:space="preserve"> Ко Всемирному Дню без табачного дыма (31мая)</t>
  </si>
  <si>
    <t>Участие в республиканской акции "Стопкурение":  размещена информация на сайтах учреждений, трансляция видеороликов по профилактике ВИЧ, выпущены санбюллетени, организованы "Пункты здоровья" на ЗАО "Технология" и ООО ЭТЗ "Вектор"</t>
  </si>
  <si>
    <t>и другие</t>
  </si>
  <si>
    <t>Проведение игр с элементами театрализации, часов ЗОЖ, книжных выставок, вечеров бесед, лекций бесед, тематических дискотек, музейных занятий и формированию ЗОЖ</t>
  </si>
  <si>
    <t>Отдел по делам молодежи Администрации города Воткинска, Управление образования Администрации города Воткинска</t>
  </si>
  <si>
    <t>Медико-санитарное просвещение населения</t>
  </si>
  <si>
    <t>Организация и проведение смотров- конкурсов «Самый здоровый детский сад», «Самый здоровый класс», «Самый спортивный класс»</t>
  </si>
  <si>
    <t xml:space="preserve">Формирование здорового образа жизни </t>
  </si>
  <si>
    <t>Создание специализированного сайта «Здоровый Воткинск»</t>
  </si>
  <si>
    <t xml:space="preserve">Размещение информационного материала по профилактике заболеваний
</t>
  </si>
  <si>
    <t>Все медицинские учреждения имеют свой официальный сайт, на котором размещаются материалы по здоровому образу жизни.</t>
  </si>
  <si>
    <t xml:space="preserve">Проведение спортивных мероприятий под девизом «Спорт против табака, алкоголя и наркотиков» </t>
  </si>
  <si>
    <t>Формирование ЗОЖ</t>
  </si>
  <si>
    <t xml:space="preserve">Возрождение и проведение в трудовых коллективах производственной гимнастики </t>
  </si>
  <si>
    <t>Администрации города Воткинска, руководители предприятий, организаций, учреждений всех форм собственности</t>
  </si>
  <si>
    <t>Сохранение здоровья граждан в процессе их трудовой деятельности</t>
  </si>
  <si>
    <t>В 2017 году  капитальный ремонт спортивного зала "Знамя</t>
  </si>
  <si>
    <t>Сохранение здоровья и формирование здоровго образа жизни населения</t>
  </si>
  <si>
    <t>зам. Главы Администрации г. Воткинска по социальным вопросам</t>
  </si>
  <si>
    <t>Управление культуры, спорта и молодежной политики</t>
  </si>
  <si>
    <t>Количество проведенных физкультурных и спортивных мероприятий в городе Воткинске  132</t>
  </si>
  <si>
    <t>Создание условий для оказания медицинской помощи населению, профилактика заболеваний и формирование здорового образа жизни</t>
  </si>
  <si>
    <t>Врачи и медицинские сестры тпринимают участие в мероприятиях по профориентации учащихся</t>
  </si>
  <si>
    <t>271 ребенок отдохнул в  лагерях с дневным пребыванием за год  на условиях софинансирования</t>
  </si>
  <si>
    <t>В мае проводится барьерная и акарицидная обработка учреждений прилегающих к лесным массивам:                                -Детский оздоровительный лагерь "Юность";                                              -Детский парк по ул. Ленина, 110 (ЦДТ).</t>
  </si>
  <si>
    <t xml:space="preserve">Медицинские учреждения города Воткинска осуществляет работу по пропаганде здорового образа жизни, размещая статьи врачей: "Профилактика гриппа", "Профилактика Клещевого энцефалита", "Что нужно знать о вакцинопрофилактике", "Профилактика ГЛПС»и т.д. в СМИ:-«ВТВ плюс»;
-«Вега»;
-«Трудовая вахта».На городском телевидении и по радио выступают врачи с лекциями. 
</t>
  </si>
  <si>
    <t>Обучение пациентов методам профилактики хронических заболеваний и предупреждения их обострения. Обучение  беременных женщин по вопросам рационального питания и  гигиенического воспитания, методам физиологического обезболивания в родах.</t>
  </si>
  <si>
    <t xml:space="preserve">В поликлиниках медицинских учреждений города работают "Школы здоровья" для пациентов, больных сахарным диабетом, сердечной недостаточностью, гипертонической болезнью, язвенной болезнью и бронхиальной астмой. В женских консультациях работают "Школы беременных". </t>
  </si>
  <si>
    <t>Размещается информация на сайтах и стендах медицинских учреждений. Размещаются статьи в газетах "Воткиские вести" и Вега.</t>
  </si>
  <si>
    <t>Медицинские учреждения города Воткинска приняли участие в Европейской неделе иммунизации с 24-30 апреля 2017 года; проводятся Дни открытых дверей в поликлиниках.</t>
  </si>
  <si>
    <t>Участие в республиканском мероприятии "Май - месяц здорового сердца":  размещена информация на сайтах учреждений, выступления по радио и в СМИ, трансляция видеороликов , выпущены санбюллетени, проводились круглые столы и работал телефон  "Горячей линии"</t>
  </si>
  <si>
    <t>Выпущены  санитарные бюллетени, статьи в СМИ, проведен День открытых дверей впротивотуберкулезном диспансере.</t>
  </si>
  <si>
    <t xml:space="preserve">В сентябре проведена Акция "Молодежь за ЗОЖ", выступления врачей в учебных заведениях, выпуск санбюллетеней, статьи в СМИ. </t>
  </si>
  <si>
    <t>В июне на базе учрежений СПО и ВПО были проведены беседы, "крцглые столы" и классные часы в рамках "Антинаркотического месячника"</t>
  </si>
  <si>
    <t>Ежегодно проводится Спартакиада "Малышок", для воспитанников ДДУ.ежегодно проводится городская Спартакиада школьников.</t>
  </si>
  <si>
    <t>Проведение массовых мероприятий, акций, флеш-мобов, приуроченных к Международным датам ВОЗ, в том числе межведомственных: 2 февраля -Всемирному дню борьбы против рака; 7 апреля – Всемирный день здоровья; 31 мая – Всемирный день без табачного дыма;  1 июня – Международный День защиты детей; 14 июня – Всемирный день переливания крови; 26 июня – Международный день борьбы с наркоманией. 26 марта Фестиваль "Здоровье! Спорт. Жизнь.", с 19 по 22 мая прошла Всероссиская акция "Стоп ВИЧ".</t>
  </si>
  <si>
    <t xml:space="preserve"> 16 апреля прорведена акция "Спортивное утро в Воткинске". В муниципальных учреждениях г. Воткинска проводится производственная гимнастика.</t>
  </si>
  <si>
    <t>Динамика укомплектованности учреждений здравоохранения г. Воткинска медицинскими кадрами:</t>
  </si>
  <si>
    <t xml:space="preserve">врачами, </t>
  </si>
  <si>
    <t>средними медицинскими работниками</t>
  </si>
  <si>
    <t>Увеличение ожидаемой продолжительности жизни населения</t>
  </si>
  <si>
    <t>лет</t>
  </si>
  <si>
    <t>в июне 2017 года завершен косметический ремонт спрортивного зала "Зодиак". Проведен  косметический ремонт спортивных залов Нефтяник и Дом физкультуры.</t>
  </si>
  <si>
    <t>Управление культуры, спорта и молодежной политики, МАУ СШ "Знамя"</t>
  </si>
  <si>
    <t>Управление культуры, спорта и молодежной политики, МАУ СШ "Знамя", Управление образования, МБОУ ДО ДЮСШ г. Воткинска</t>
  </si>
  <si>
    <r>
      <t xml:space="preserve">Э </t>
    </r>
    <r>
      <rPr>
        <vertAlign val="subscript"/>
        <sz val="12"/>
        <color indexed="8"/>
        <rFont val="Times New Roman"/>
        <family val="1"/>
      </rPr>
      <t>МП</t>
    </r>
  </si>
  <si>
    <r>
      <t xml:space="preserve">СП </t>
    </r>
    <r>
      <rPr>
        <vertAlign val="subscript"/>
        <sz val="12"/>
        <color indexed="8"/>
        <rFont val="Times New Roman"/>
        <family val="1"/>
      </rPr>
      <t>МП</t>
    </r>
  </si>
  <si>
    <r>
      <t xml:space="preserve">СМ </t>
    </r>
    <r>
      <rPr>
        <vertAlign val="subscript"/>
        <sz val="12"/>
        <color indexed="8"/>
        <rFont val="Times New Roman"/>
        <family val="1"/>
      </rPr>
      <t>МП</t>
    </r>
  </si>
  <si>
    <r>
      <t xml:space="preserve">СР </t>
    </r>
    <r>
      <rPr>
        <vertAlign val="subscript"/>
        <sz val="12"/>
        <color indexed="8"/>
        <rFont val="Times New Roman"/>
        <family val="1"/>
      </rPr>
      <t>МП</t>
    </r>
  </si>
  <si>
    <r>
      <t xml:space="preserve">Э </t>
    </r>
    <r>
      <rPr>
        <vertAlign val="subscript"/>
        <sz val="12"/>
        <color indexed="8"/>
        <rFont val="Times New Roman"/>
        <family val="1"/>
      </rPr>
      <t>БС</t>
    </r>
  </si>
  <si>
    <t>Сводная бюджетная роспись, план на 1 января отчетного года</t>
  </si>
  <si>
    <t>Сводная бюджетная роспись на отчетную дату</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</si>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</sst>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0000"/>
    <numFmt numFmtId="182" formatCode="0.0000"/>
  </numFmts>
  <fonts count="94">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
      <name val="Calibri"/>
      <family val="2"/>
    </font>
    <font>
      <sz val="8.5"/>
      <color indexed="8"/>
      <name val="Times New Roman"/>
      <family val="1"/>
    </font>
    <font>
      <b/>
      <sz val="8.5"/>
      <color indexed="8"/>
      <name val="Times New Roman"/>
      <family val="1"/>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8"/>
      <name val="Times New Roman"/>
      <family val="1"/>
    </font>
    <font>
      <sz val="10"/>
      <name val="Calibri"/>
      <family val="2"/>
    </font>
    <font>
      <sz val="11"/>
      <name val="Calibri"/>
      <family val="2"/>
    </font>
    <font>
      <b/>
      <sz val="11"/>
      <name val="Calibri"/>
      <family val="2"/>
    </font>
    <font>
      <sz val="11"/>
      <color indexed="8"/>
      <name val="Times New Roman"/>
      <family val="1"/>
    </font>
    <font>
      <b/>
      <sz val="10"/>
      <name val="Calibri"/>
      <family val="2"/>
    </font>
    <font>
      <b/>
      <sz val="14"/>
      <name val="Times New Roman"/>
      <family val="1"/>
    </font>
    <font>
      <sz val="9"/>
      <color indexed="8"/>
      <name val="Times New Roman"/>
      <family val="1"/>
    </font>
    <font>
      <sz val="14"/>
      <name val="Times New Roman"/>
      <family val="1"/>
    </font>
    <font>
      <b/>
      <sz val="12"/>
      <name val="Times New Roman"/>
      <family val="1"/>
    </font>
    <font>
      <sz val="12"/>
      <name val="Times New Roman"/>
      <family val="1"/>
    </font>
    <font>
      <sz val="12"/>
      <color indexed="8"/>
      <name val="Times New Roman"/>
      <family val="1"/>
    </font>
    <font>
      <vertAlign val="sub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4"/>
      <color indexed="8"/>
      <name val="Times New Roman"/>
      <family val="1"/>
    </font>
    <font>
      <b/>
      <sz val="14"/>
      <color indexed="8"/>
      <name val="Calibri"/>
      <family val="2"/>
    </font>
    <font>
      <b/>
      <sz val="8.5"/>
      <color indexed="10"/>
      <name val="Times New Roman"/>
      <family val="1"/>
    </font>
    <font>
      <sz val="8.5"/>
      <color indexed="10"/>
      <name val="Times New Roman"/>
      <family val="1"/>
    </font>
    <font>
      <sz val="10"/>
      <color indexed="10"/>
      <name val="Times New Roman"/>
      <family val="1"/>
    </font>
    <font>
      <sz val="10"/>
      <color indexed="8"/>
      <name val="Calibri"/>
      <family val="2"/>
    </font>
    <font>
      <sz val="12"/>
      <color indexed="8"/>
      <name val="Calibri"/>
      <family val="2"/>
    </font>
    <font>
      <b/>
      <sz val="12"/>
      <color indexed="10"/>
      <name val="Times New Roman"/>
      <family val="1"/>
    </font>
    <font>
      <sz val="12"/>
      <color indexed="10"/>
      <name val="Times New Roman"/>
      <family val="1"/>
    </font>
    <font>
      <sz val="14"/>
      <color indexed="8"/>
      <name val="Times New Roman"/>
      <family val="1"/>
    </font>
    <font>
      <sz val="7"/>
      <name val="Times New Roman"/>
      <family val="1"/>
    </font>
    <font>
      <sz val="7"/>
      <name val="Calibri"/>
      <family val="2"/>
    </font>
    <font>
      <sz val="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4"/>
      <color theme="1"/>
      <name val="Times New Roman"/>
      <family val="1"/>
    </font>
    <font>
      <b/>
      <sz val="14"/>
      <color theme="1"/>
      <name val="Calibri"/>
      <family val="2"/>
    </font>
    <font>
      <sz val="10"/>
      <color theme="1"/>
      <name val="Times New Roman"/>
      <family val="1"/>
    </font>
    <font>
      <sz val="9"/>
      <color theme="1"/>
      <name val="Times New Roman"/>
      <family val="1"/>
    </font>
    <font>
      <b/>
      <sz val="8.5"/>
      <color rgb="FFFF0000"/>
      <name val="Times New Roman"/>
      <family val="1"/>
    </font>
    <font>
      <sz val="8.5"/>
      <color rgb="FFFF0000"/>
      <name val="Times New Roman"/>
      <family val="1"/>
    </font>
    <font>
      <sz val="10"/>
      <color rgb="FFFF0000"/>
      <name val="Times New Roman"/>
      <family val="1"/>
    </font>
    <font>
      <sz val="11"/>
      <color theme="1"/>
      <name val="Times New Roman"/>
      <family val="1"/>
    </font>
    <font>
      <sz val="12"/>
      <color theme="1"/>
      <name val="Times New Roman"/>
      <family val="1"/>
    </font>
    <font>
      <b/>
      <sz val="10"/>
      <color theme="1"/>
      <name val="Times New Roman"/>
      <family val="1"/>
    </font>
    <font>
      <sz val="10"/>
      <color theme="1"/>
      <name val="Calibri"/>
      <family val="2"/>
    </font>
    <font>
      <sz val="12"/>
      <color theme="1"/>
      <name val="Calibri"/>
      <family val="2"/>
    </font>
    <font>
      <b/>
      <sz val="12"/>
      <color rgb="FFFF0000"/>
      <name val="Times New Roman"/>
      <family val="1"/>
    </font>
    <font>
      <sz val="12"/>
      <color rgb="FFFF0000"/>
      <name val="Times New Roman"/>
      <family val="1"/>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right style="thin"/>
      <top style="thin"/>
      <bottom>
        <color indexed="63"/>
      </bottom>
    </border>
    <border>
      <left>
        <color indexed="63"/>
      </left>
      <right style="thin"/>
      <top style="thin"/>
      <bottom style="thin"/>
    </border>
    <border>
      <left style="thin"/>
      <right style="thin">
        <color indexed="23"/>
      </right>
      <top style="thin"/>
      <bottom>
        <color indexed="63"/>
      </bottom>
    </border>
    <border>
      <left style="thin">
        <color indexed="23"/>
      </left>
      <right style="thin"/>
      <top style="thin"/>
      <bottom/>
    </border>
    <border>
      <left style="thin"/>
      <right>
        <color indexed="63"/>
      </right>
      <top style="thin"/>
      <bottom style="thin"/>
    </border>
    <border>
      <left style="thin">
        <color indexed="8"/>
      </left>
      <right style="thin">
        <color indexed="8"/>
      </right>
      <top style="thin">
        <color indexed="8"/>
      </top>
      <bottom style="thin">
        <color indexed="8"/>
      </bottom>
    </border>
    <border>
      <left style="medium">
        <color rgb="FF808080"/>
      </left>
      <right style="medium">
        <color rgb="FF808080"/>
      </right>
      <top style="medium">
        <color rgb="FF808080"/>
      </top>
      <bottom/>
    </border>
    <border>
      <left style="medium">
        <color rgb="FF808080"/>
      </left>
      <right style="medium">
        <color rgb="FF808080"/>
      </right>
      <top/>
      <bottom style="medium">
        <color rgb="FF808080"/>
      </bottom>
    </border>
    <border>
      <left>
        <color indexed="63"/>
      </left>
      <right>
        <color indexed="63"/>
      </right>
      <top style="thin"/>
      <bottom>
        <color indexed="63"/>
      </bottom>
    </border>
    <border>
      <left style="thin"/>
      <right style="medium"/>
      <top style="thin"/>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7" fillId="31" borderId="0" applyNumberFormat="0" applyBorder="0" applyAlignment="0" applyProtection="0"/>
  </cellStyleXfs>
  <cellXfs count="279">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3" fillId="0" borderId="0" xfId="0" applyFont="1" applyAlignment="1">
      <alignmen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6"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xf>
    <xf numFmtId="0" fontId="16" fillId="0" borderId="0" xfId="0" applyFont="1" applyFill="1" applyAlignment="1">
      <alignment horizontal="center"/>
    </xf>
    <xf numFmtId="49" fontId="12"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justify" vertical="center" wrapText="1"/>
    </xf>
    <xf numFmtId="0" fontId="12" fillId="0" borderId="0" xfId="0" applyFont="1" applyFill="1" applyAlignment="1">
      <alignment/>
    </xf>
    <xf numFmtId="0" fontId="9" fillId="0" borderId="0" xfId="0" applyFont="1" applyFill="1" applyAlignment="1">
      <alignment/>
    </xf>
    <xf numFmtId="0" fontId="16" fillId="0" borderId="0" xfId="0" applyFont="1" applyFill="1" applyAlignment="1">
      <alignment horizontal="justify" vertical="center"/>
    </xf>
    <xf numFmtId="0" fontId="18" fillId="0" borderId="0" xfId="0" applyFont="1" applyAlignment="1">
      <alignment/>
    </xf>
    <xf numFmtId="0" fontId="9" fillId="0" borderId="0" xfId="0" applyFont="1" applyAlignment="1">
      <alignment/>
    </xf>
    <xf numFmtId="49"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0" fontId="19" fillId="0" borderId="0" xfId="0" applyFont="1" applyAlignment="1">
      <alignment/>
    </xf>
    <xf numFmtId="0" fontId="6" fillId="0" borderId="10" xfId="0" applyFont="1" applyBorder="1" applyAlignment="1">
      <alignment horizontal="center" vertical="center" wrapText="1"/>
    </xf>
    <xf numFmtId="0" fontId="20" fillId="0" borderId="0" xfId="0" applyFont="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justify" vertical="center"/>
    </xf>
    <xf numFmtId="2" fontId="6" fillId="0" borderId="10" xfId="0" applyNumberFormat="1" applyFont="1" applyFill="1" applyBorder="1" applyAlignment="1">
      <alignment horizontal="center" vertical="center" wrapText="1"/>
    </xf>
    <xf numFmtId="2" fontId="18" fillId="0" borderId="0" xfId="0" applyNumberFormat="1" applyFont="1" applyAlignment="1">
      <alignment/>
    </xf>
    <xf numFmtId="2" fontId="9" fillId="0" borderId="0" xfId="0" applyNumberFormat="1" applyFont="1" applyAlignment="1">
      <alignment/>
    </xf>
    <xf numFmtId="2" fontId="19" fillId="0" borderId="0" xfId="0" applyNumberFormat="1" applyFont="1" applyAlignment="1">
      <alignment/>
    </xf>
    <xf numFmtId="0" fontId="21" fillId="0" borderId="0" xfId="0" applyFont="1" applyAlignment="1">
      <alignment/>
    </xf>
    <xf numFmtId="0" fontId="3" fillId="0" borderId="10" xfId="0" applyFont="1" applyFill="1" applyBorder="1" applyAlignment="1">
      <alignment horizontal="center" vertical="center" wrapText="1"/>
    </xf>
    <xf numFmtId="0" fontId="21" fillId="0" borderId="0" xfId="0" applyFont="1" applyFill="1" applyAlignment="1">
      <alignment/>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17" fillId="0" borderId="0" xfId="0" applyFont="1" applyAlignment="1">
      <alignment/>
    </xf>
    <xf numFmtId="0" fontId="17" fillId="0" borderId="10" xfId="0" applyFont="1" applyBorder="1" applyAlignment="1">
      <alignment/>
    </xf>
    <xf numFmtId="0" fontId="3" fillId="0" borderId="10" xfId="0" applyFont="1" applyFill="1" applyBorder="1" applyAlignment="1">
      <alignment horizontal="left" vertical="top" wrapText="1"/>
    </xf>
    <xf numFmtId="0" fontId="6" fillId="0" borderId="10" xfId="0" applyFont="1" applyFill="1" applyBorder="1" applyAlignment="1">
      <alignment horizontal="center"/>
    </xf>
    <xf numFmtId="0" fontId="12" fillId="32"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78" fillId="0" borderId="0" xfId="0" applyFont="1" applyAlignment="1">
      <alignment/>
    </xf>
    <xf numFmtId="0" fontId="2"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0" xfId="0" applyFont="1" applyFill="1" applyBorder="1" applyAlignment="1">
      <alignment horizontal="center" vertical="top"/>
    </xf>
    <xf numFmtId="172" fontId="3" fillId="0" borderId="10" xfId="0" applyNumberFormat="1" applyFont="1" applyFill="1" applyBorder="1" applyAlignment="1">
      <alignment horizontal="center" vertical="top"/>
    </xf>
    <xf numFmtId="0" fontId="2" fillId="0" borderId="10" xfId="0" applyFont="1" applyFill="1" applyBorder="1" applyAlignment="1">
      <alignment vertical="top" wrapText="1"/>
    </xf>
    <xf numFmtId="172"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172" fontId="2" fillId="0" borderId="10" xfId="0" applyNumberFormat="1" applyFont="1" applyFill="1" applyBorder="1" applyAlignment="1">
      <alignment horizontal="right" vertical="top"/>
    </xf>
    <xf numFmtId="49" fontId="2" fillId="0" borderId="12" xfId="0" applyNumberFormat="1" applyFont="1" applyFill="1" applyBorder="1" applyAlignment="1">
      <alignment horizontal="center" vertical="top"/>
    </xf>
    <xf numFmtId="0" fontId="13"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172" fontId="2" fillId="0" borderId="10" xfId="0" applyNumberFormat="1" applyFont="1" applyFill="1" applyBorder="1" applyAlignment="1">
      <alignment vertical="top"/>
    </xf>
    <xf numFmtId="0" fontId="79" fillId="0" borderId="0" xfId="0" applyFont="1" applyAlignment="1">
      <alignment horizontal="center" vertical="center" wrapText="1"/>
    </xf>
    <xf numFmtId="0" fontId="80" fillId="0" borderId="0" xfId="0" applyFont="1" applyAlignment="1">
      <alignment horizontal="center" vertical="center" wrapText="1"/>
    </xf>
    <xf numFmtId="0" fontId="81" fillId="0" borderId="0" xfId="0" applyFont="1" applyAlignment="1">
      <alignment/>
    </xf>
    <xf numFmtId="0" fontId="22" fillId="0" borderId="0" xfId="0" applyFont="1" applyFill="1" applyAlignment="1">
      <alignment horizontal="center" wrapText="1"/>
    </xf>
    <xf numFmtId="0" fontId="24" fillId="0" borderId="0" xfId="0" applyFont="1" applyFill="1" applyAlignment="1">
      <alignment/>
    </xf>
    <xf numFmtId="0" fontId="2" fillId="0" borderId="11" xfId="0" applyFont="1" applyFill="1" applyBorder="1" applyAlignment="1">
      <alignment vertical="center" wrapText="1"/>
    </xf>
    <xf numFmtId="172"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xf>
    <xf numFmtId="172" fontId="2" fillId="0" borderId="10" xfId="0" applyNumberFormat="1" applyFont="1" applyFill="1" applyBorder="1" applyAlignment="1">
      <alignment vertical="center"/>
    </xf>
    <xf numFmtId="0" fontId="82" fillId="0" borderId="14" xfId="53" applyFont="1" applyBorder="1" applyAlignment="1">
      <alignment vertical="top" wrapText="1"/>
      <protection/>
    </xf>
    <xf numFmtId="0" fontId="82" fillId="0" borderId="10" xfId="53" applyFont="1" applyBorder="1" applyAlignment="1">
      <alignment horizontal="center" vertical="center" wrapText="1"/>
      <protection/>
    </xf>
    <xf numFmtId="0" fontId="23" fillId="0" borderId="10" xfId="53" applyFont="1" applyFill="1" applyBorder="1" applyAlignment="1">
      <alignment vertical="top" wrapText="1"/>
      <protection/>
    </xf>
    <xf numFmtId="0" fontId="82" fillId="0" borderId="15" xfId="53" applyFont="1" applyBorder="1" applyAlignment="1">
      <alignment horizontal="center" vertical="center"/>
      <protection/>
    </xf>
    <xf numFmtId="172" fontId="2"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172" fontId="3" fillId="33" borderId="10" xfId="0" applyNumberFormat="1" applyFont="1" applyFill="1" applyBorder="1" applyAlignment="1">
      <alignment vertical="center"/>
    </xf>
    <xf numFmtId="0" fontId="2" fillId="33" borderId="10" xfId="0" applyFont="1" applyFill="1" applyBorder="1" applyAlignment="1">
      <alignment horizontal="left" vertical="center" wrapText="1"/>
    </xf>
    <xf numFmtId="172" fontId="2" fillId="33" borderId="10" xfId="0" applyNumberFormat="1" applyFont="1" applyFill="1" applyBorder="1" applyAlignment="1">
      <alignment vertical="center"/>
    </xf>
    <xf numFmtId="0" fontId="2" fillId="33"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49" fontId="2" fillId="0" borderId="14" xfId="0" applyNumberFormat="1" applyFont="1" applyFill="1" applyBorder="1" applyAlignment="1">
      <alignment horizontal="center" vertical="top"/>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81" fillId="0" borderId="10" xfId="0" applyFont="1" applyBorder="1" applyAlignment="1">
      <alignment/>
    </xf>
    <xf numFmtId="0" fontId="81" fillId="0" borderId="10" xfId="0" applyFont="1" applyBorder="1" applyAlignment="1">
      <alignment horizontal="center" vertical="center"/>
    </xf>
    <xf numFmtId="49" fontId="81" fillId="0" borderId="10" xfId="0" applyNumberFormat="1" applyFont="1" applyBorder="1" applyAlignment="1">
      <alignment horizontal="center" vertical="center"/>
    </xf>
    <xf numFmtId="0" fontId="81" fillId="0" borderId="10" xfId="0" applyFont="1" applyBorder="1" applyAlignment="1">
      <alignment vertical="top"/>
    </xf>
    <xf numFmtId="0" fontId="81" fillId="0" borderId="10" xfId="0" applyFont="1" applyBorder="1" applyAlignment="1">
      <alignment horizontal="center" vertical="top"/>
    </xf>
    <xf numFmtId="178" fontId="81" fillId="0" borderId="10" xfId="0" applyNumberFormat="1" applyFont="1" applyBorder="1" applyAlignment="1">
      <alignment horizontal="center" vertical="top"/>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49" fontId="2" fillId="0" borderId="1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82" fillId="0" borderId="10" xfId="53" applyNumberFormat="1" applyFont="1" applyBorder="1" applyAlignment="1">
      <alignment horizontal="center" vertical="center"/>
      <protection/>
    </xf>
    <xf numFmtId="0" fontId="82" fillId="0" borderId="10" xfId="53" applyFont="1" applyBorder="1" applyAlignment="1">
      <alignment horizontal="center" vertical="center"/>
      <protection/>
    </xf>
    <xf numFmtId="0" fontId="23" fillId="0" borderId="10" xfId="53" applyFont="1" applyFill="1" applyBorder="1" applyAlignment="1">
      <alignment horizontal="left" vertical="top" wrapText="1"/>
      <protection/>
    </xf>
    <xf numFmtId="0" fontId="23" fillId="0" borderId="18" xfId="53" applyFont="1" applyFill="1" applyBorder="1" applyAlignment="1">
      <alignment horizontal="left" vertical="top" wrapText="1"/>
      <protection/>
    </xf>
    <xf numFmtId="0" fontId="7" fillId="0" borderId="10" xfId="0" applyFont="1" applyFill="1" applyBorder="1" applyAlignment="1">
      <alignment horizontal="center"/>
    </xf>
    <xf numFmtId="0" fontId="76" fillId="33" borderId="0" xfId="0" applyFont="1" applyFill="1" applyAlignment="1">
      <alignment/>
    </xf>
    <xf numFmtId="49" fontId="0" fillId="0" borderId="19" xfId="0" applyNumberFormat="1" applyBorder="1" applyAlignment="1">
      <alignment vertical="center"/>
    </xf>
    <xf numFmtId="0" fontId="2" fillId="0" borderId="19" xfId="0" applyFont="1" applyBorder="1" applyAlignment="1">
      <alignment horizontal="justify" vertical="center" wrapText="1"/>
    </xf>
    <xf numFmtId="0" fontId="25" fillId="0" borderId="11" xfId="0" applyFont="1" applyFill="1" applyBorder="1" applyAlignment="1">
      <alignment horizontal="center"/>
    </xf>
    <xf numFmtId="0" fontId="25" fillId="0" borderId="10" xfId="0" applyFont="1" applyFill="1" applyBorder="1" applyAlignment="1">
      <alignment horizontal="center"/>
    </xf>
    <xf numFmtId="2" fontId="26" fillId="0" borderId="10" xfId="0" applyNumberFormat="1" applyFont="1" applyFill="1" applyBorder="1" applyAlignment="1">
      <alignment horizontal="center" vertical="center" wrapText="1"/>
    </xf>
    <xf numFmtId="0" fontId="83" fillId="0" borderId="11" xfId="0" applyFont="1" applyFill="1" applyBorder="1" applyAlignment="1">
      <alignment horizontal="center"/>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26" fillId="0" borderId="10" xfId="0" applyFont="1" applyBorder="1" applyAlignment="1">
      <alignment horizontal="center" vertical="center" wrapText="1"/>
    </xf>
    <xf numFmtId="178" fontId="84"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49" fontId="2" fillId="32" borderId="10" xfId="0" applyNumberFormat="1" applyFont="1" applyFill="1" applyBorder="1" applyAlignment="1">
      <alignment horizontal="justify" vertical="top"/>
    </xf>
    <xf numFmtId="0" fontId="2" fillId="32" borderId="10" xfId="0" applyFont="1" applyFill="1" applyBorder="1" applyAlignment="1">
      <alignment horizontal="justify" vertical="top" wrapText="1"/>
    </xf>
    <xf numFmtId="0" fontId="2" fillId="0" borderId="10" xfId="0" applyFont="1" applyFill="1" applyBorder="1" applyAlignment="1">
      <alignment horizontal="justify" vertical="center"/>
    </xf>
    <xf numFmtId="0" fontId="2" fillId="32" borderId="10" xfId="0" applyFont="1" applyFill="1" applyBorder="1" applyAlignment="1">
      <alignment horizontal="center" vertical="top" wrapText="1"/>
    </xf>
    <xf numFmtId="0" fontId="13" fillId="0" borderId="10" xfId="0" applyFont="1" applyBorder="1" applyAlignment="1">
      <alignment/>
    </xf>
    <xf numFmtId="0" fontId="81" fillId="0" borderId="10" xfId="0" applyFont="1" applyBorder="1" applyAlignment="1">
      <alignment vertical="top" wrapText="1"/>
    </xf>
    <xf numFmtId="0" fontId="2" fillId="0" borderId="10" xfId="0" applyFont="1" applyBorder="1" applyAlignment="1">
      <alignment vertical="top" wrapText="1"/>
    </xf>
    <xf numFmtId="0" fontId="85" fillId="0" borderId="10" xfId="0" applyFont="1" applyFill="1" applyBorder="1" applyAlignment="1">
      <alignment horizontal="justify" vertical="top" wrapText="1"/>
    </xf>
    <xf numFmtId="0" fontId="13" fillId="0" borderId="10" xfId="0" applyFont="1" applyBorder="1" applyAlignment="1">
      <alignment vertical="top" wrapText="1"/>
    </xf>
    <xf numFmtId="0" fontId="81" fillId="0" borderId="10" xfId="0" applyFont="1" applyBorder="1" applyAlignment="1">
      <alignment horizontal="left" wrapText="1"/>
    </xf>
    <xf numFmtId="0" fontId="81" fillId="0" borderId="10" xfId="0" applyFont="1" applyBorder="1" applyAlignment="1">
      <alignment wrapText="1"/>
    </xf>
    <xf numFmtId="0" fontId="17" fillId="0" borderId="10" xfId="0" applyFont="1" applyBorder="1" applyAlignment="1">
      <alignment horizontal="justify" vertical="center"/>
    </xf>
    <xf numFmtId="49" fontId="86" fillId="0" borderId="10" xfId="0" applyNumberFormat="1" applyFont="1" applyBorder="1" applyAlignment="1">
      <alignment horizontal="center" vertical="center"/>
    </xf>
    <xf numFmtId="0" fontId="86" fillId="0" borderId="10" xfId="0" applyFont="1" applyBorder="1" applyAlignment="1">
      <alignment horizontal="justify" vertical="center" wrapText="1"/>
    </xf>
    <xf numFmtId="0" fontId="86" fillId="0" borderId="10" xfId="0" applyFont="1" applyBorder="1" applyAlignment="1">
      <alignment horizontal="center" vertical="center" wrapText="1"/>
    </xf>
    <xf numFmtId="180" fontId="87" fillId="0" borderId="10" xfId="0" applyNumberFormat="1" applyFont="1" applyBorder="1" applyAlignment="1">
      <alignment horizontal="center" vertical="center"/>
    </xf>
    <xf numFmtId="0" fontId="86" fillId="0" borderId="10" xfId="0" applyFont="1" applyBorder="1" applyAlignment="1">
      <alignment horizontal="justify" vertical="center"/>
    </xf>
    <xf numFmtId="49" fontId="2" fillId="0" borderId="11" xfId="0" applyNumberFormat="1" applyFont="1" applyFill="1" applyBorder="1" applyAlignment="1">
      <alignment horizontal="center" vertical="top"/>
    </xf>
    <xf numFmtId="0" fontId="88" fillId="0" borderId="11" xfId="0" applyFont="1" applyBorder="1" applyAlignment="1">
      <alignment horizontal="left" vertical="center" wrapText="1"/>
    </xf>
    <xf numFmtId="0" fontId="89" fillId="0" borderId="10" xfId="0" applyFont="1" applyBorder="1" applyAlignment="1">
      <alignment/>
    </xf>
    <xf numFmtId="0" fontId="81" fillId="0" borderId="10" xfId="0" applyFont="1" applyBorder="1" applyAlignment="1">
      <alignment horizontal="center" vertical="top" wrapText="1"/>
    </xf>
    <xf numFmtId="0" fontId="89" fillId="0" borderId="10" xfId="0" applyFont="1" applyBorder="1" applyAlignment="1">
      <alignment horizontal="justify" vertical="center"/>
    </xf>
    <xf numFmtId="49" fontId="2" fillId="32" borderId="22" xfId="0" applyNumberFormat="1" applyFont="1" applyFill="1" applyBorder="1" applyAlignment="1">
      <alignment horizontal="justify" vertical="top"/>
    </xf>
    <xf numFmtId="0" fontId="88" fillId="0" borderId="23" xfId="0" applyFont="1" applyBorder="1" applyAlignment="1">
      <alignment horizontal="left" vertical="top" wrapText="1"/>
    </xf>
    <xf numFmtId="0" fontId="81" fillId="0" borderId="24" xfId="0" applyFont="1" applyBorder="1" applyAlignment="1">
      <alignment horizontal="center" wrapText="1"/>
    </xf>
    <xf numFmtId="0" fontId="2" fillId="32" borderId="11" xfId="0" applyFont="1" applyFill="1" applyBorder="1" applyAlignment="1">
      <alignment horizontal="justify"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justify" vertical="top" wrapText="1"/>
    </xf>
    <xf numFmtId="0" fontId="88" fillId="0" borderId="25" xfId="0" applyFont="1" applyBorder="1" applyAlignment="1">
      <alignment wrapText="1"/>
    </xf>
    <xf numFmtId="0" fontId="81" fillId="0" borderId="26" xfId="0" applyFont="1" applyBorder="1" applyAlignment="1">
      <alignment horizontal="center" vertical="top" wrapText="1"/>
    </xf>
    <xf numFmtId="0" fontId="81" fillId="0" borderId="27" xfId="0" applyFont="1" applyBorder="1" applyAlignment="1">
      <alignment vertical="top" wrapText="1"/>
    </xf>
    <xf numFmtId="0" fontId="81" fillId="0" borderId="26" xfId="0" applyFont="1" applyBorder="1" applyAlignment="1">
      <alignment vertical="top" wrapText="1"/>
    </xf>
    <xf numFmtId="0" fontId="81" fillId="0" borderId="28" xfId="0" applyFont="1" applyBorder="1" applyAlignment="1">
      <alignment vertical="top" wrapText="1"/>
    </xf>
    <xf numFmtId="0" fontId="17" fillId="0" borderId="14" xfId="0" applyFont="1" applyBorder="1" applyAlignment="1">
      <alignment/>
    </xf>
    <xf numFmtId="49" fontId="2" fillId="0" borderId="29" xfId="0" applyNumberFormat="1" applyFont="1" applyFill="1" applyBorder="1" applyAlignment="1">
      <alignment horizontal="center" vertical="top"/>
    </xf>
    <xf numFmtId="0" fontId="2" fillId="32" borderId="15" xfId="0" applyFont="1" applyFill="1" applyBorder="1" applyAlignment="1">
      <alignment horizontal="justify" vertical="top" wrapText="1"/>
    </xf>
    <xf numFmtId="0" fontId="88" fillId="0" borderId="24" xfId="0" applyFont="1" applyBorder="1" applyAlignment="1">
      <alignment wrapText="1"/>
    </xf>
    <xf numFmtId="0" fontId="81" fillId="0" borderId="24" xfId="0" applyFont="1" applyBorder="1" applyAlignment="1">
      <alignment horizontal="center" vertical="top" wrapText="1"/>
    </xf>
    <xf numFmtId="0" fontId="81" fillId="0" borderId="24" xfId="0" applyFont="1" applyBorder="1" applyAlignment="1">
      <alignment vertical="top" wrapText="1"/>
    </xf>
    <xf numFmtId="0" fontId="2" fillId="0" borderId="14" xfId="0" applyFont="1" applyBorder="1" applyAlignment="1">
      <alignment horizontal="justify" vertical="center"/>
    </xf>
    <xf numFmtId="0" fontId="81" fillId="0" borderId="27" xfId="0" applyFont="1" applyBorder="1" applyAlignment="1">
      <alignment horizontal="center" vertical="top" wrapText="1"/>
    </xf>
    <xf numFmtId="0" fontId="2" fillId="32" borderId="14" xfId="0" applyFont="1" applyFill="1" applyBorder="1" applyAlignment="1">
      <alignment horizontal="justify" vertical="top" wrapText="1"/>
    </xf>
    <xf numFmtId="0" fontId="2" fillId="32" borderId="14" xfId="0" applyFont="1" applyFill="1" applyBorder="1" applyAlignment="1">
      <alignment horizontal="center" vertical="top" wrapText="1"/>
    </xf>
    <xf numFmtId="0" fontId="2" fillId="0" borderId="14" xfId="0" applyNumberFormat="1" applyFont="1" applyFill="1" applyBorder="1" applyAlignment="1">
      <alignment horizontal="justify" vertical="top" wrapText="1"/>
    </xf>
    <xf numFmtId="0" fontId="2" fillId="0" borderId="14" xfId="0" applyFont="1" applyFill="1" applyBorder="1" applyAlignment="1">
      <alignment horizontal="justify" vertical="top" wrapText="1"/>
    </xf>
    <xf numFmtId="0" fontId="2" fillId="0" borderId="24" xfId="0" applyFont="1" applyBorder="1" applyAlignment="1">
      <alignment vertical="top" wrapText="1"/>
    </xf>
    <xf numFmtId="0" fontId="2" fillId="0" borderId="27" xfId="0" applyFont="1" applyBorder="1" applyAlignment="1">
      <alignment horizontal="center" vertical="top" wrapText="1"/>
    </xf>
    <xf numFmtId="49" fontId="26" fillId="0" borderId="10" xfId="0" applyNumberFormat="1" applyFont="1" applyBorder="1" applyAlignment="1">
      <alignment horizontal="center" vertical="center"/>
    </xf>
    <xf numFmtId="49" fontId="25" fillId="0" borderId="10" xfId="0" applyNumberFormat="1" applyFont="1" applyFill="1" applyBorder="1" applyAlignment="1">
      <alignment horizontal="center" vertical="center"/>
    </xf>
    <xf numFmtId="0" fontId="25" fillId="0" borderId="10" xfId="0" applyFont="1" applyBorder="1" applyAlignment="1">
      <alignment horizontal="center" vertical="center" wrapText="1"/>
    </xf>
    <xf numFmtId="49" fontId="90" fillId="0" borderId="10" xfId="0" applyNumberFormat="1" applyFont="1" applyBorder="1" applyAlignment="1">
      <alignment vertical="center"/>
    </xf>
    <xf numFmtId="0" fontId="87" fillId="0" borderId="10" xfId="0" applyFont="1" applyBorder="1" applyAlignment="1">
      <alignment vertical="top" wrapText="1"/>
    </xf>
    <xf numFmtId="0" fontId="91" fillId="0" borderId="10" xfId="0" applyFont="1" applyFill="1" applyBorder="1" applyAlignment="1">
      <alignment horizontal="center"/>
    </xf>
    <xf numFmtId="49" fontId="26" fillId="0" borderId="10" xfId="0" applyNumberFormat="1" applyFont="1" applyFill="1" applyBorder="1" applyAlignment="1">
      <alignment horizontal="center" vertical="center"/>
    </xf>
    <xf numFmtId="178" fontId="92"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178" fontId="25" fillId="0" borderId="10" xfId="0" applyNumberFormat="1" applyFont="1" applyFill="1" applyBorder="1" applyAlignment="1">
      <alignment horizontal="center" vertical="center" wrapText="1"/>
    </xf>
    <xf numFmtId="0" fontId="81" fillId="0" borderId="10" xfId="0" applyFont="1" applyBorder="1" applyAlignment="1">
      <alignment horizontal="center" vertical="top" wrapText="1"/>
    </xf>
    <xf numFmtId="3" fontId="25" fillId="33" borderId="10" xfId="0" applyNumberFormat="1" applyFont="1" applyFill="1" applyBorder="1" applyAlignment="1">
      <alignment vertical="center"/>
    </xf>
    <xf numFmtId="3" fontId="25" fillId="0" borderId="10" xfId="0" applyNumberFormat="1" applyFont="1" applyFill="1" applyBorder="1" applyAlignment="1">
      <alignment vertical="center"/>
    </xf>
    <xf numFmtId="172" fontId="25" fillId="0" borderId="10" xfId="0" applyNumberFormat="1" applyFont="1" applyFill="1" applyBorder="1" applyAlignment="1">
      <alignment vertical="center"/>
    </xf>
    <xf numFmtId="0" fontId="20" fillId="0" borderId="10" xfId="0" applyFont="1" applyBorder="1" applyAlignment="1">
      <alignment horizontal="center" vertical="center"/>
    </xf>
    <xf numFmtId="0" fontId="81" fillId="0" borderId="10" xfId="0" applyFont="1" applyBorder="1" applyAlignment="1">
      <alignment horizontal="left" vertical="top" wrapText="1"/>
    </xf>
    <xf numFmtId="0" fontId="27" fillId="0" borderId="10" xfId="0" applyFont="1" applyBorder="1" applyAlignment="1">
      <alignment horizontal="center" vertic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49" fontId="2" fillId="0" borderId="10" xfId="0" applyNumberFormat="1" applyFont="1" applyFill="1" applyBorder="1" applyAlignment="1">
      <alignment horizontal="center" vertical="top"/>
    </xf>
    <xf numFmtId="0" fontId="88" fillId="0" borderId="14" xfId="0" applyFont="1" applyBorder="1" applyAlignment="1">
      <alignment horizontal="left" vertical="center" wrapText="1"/>
    </xf>
    <xf numFmtId="0" fontId="88" fillId="0" borderId="11" xfId="0"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81" fillId="0" borderId="10" xfId="0" applyFont="1" applyBorder="1" applyAlignment="1">
      <alignment horizontal="left" vertical="center" wrapText="1"/>
    </xf>
    <xf numFmtId="0" fontId="2" fillId="0" borderId="14"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top"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22" fillId="0" borderId="0" xfId="0" applyFont="1" applyFill="1" applyAlignment="1">
      <alignment horizontal="center" vertical="center" wrapText="1"/>
    </xf>
    <xf numFmtId="0" fontId="78" fillId="0" borderId="0" xfId="0" applyFont="1" applyAlignment="1">
      <alignment/>
    </xf>
    <xf numFmtId="0" fontId="93" fillId="0" borderId="0" xfId="0" applyFont="1" applyAlignment="1">
      <alignment horizontal="center"/>
    </xf>
    <xf numFmtId="0" fontId="17" fillId="0" borderId="10"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3" fillId="0" borderId="10" xfId="53" applyFont="1" applyFill="1" applyBorder="1" applyAlignment="1">
      <alignment horizontal="left" vertical="center" wrapText="1"/>
      <protection/>
    </xf>
    <xf numFmtId="0" fontId="2"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79" fillId="0" borderId="0" xfId="0" applyFont="1" applyAlignment="1">
      <alignment horizontal="center" vertical="center" wrapText="1"/>
    </xf>
    <xf numFmtId="0" fontId="80" fillId="0" borderId="0" xfId="0" applyFont="1" applyAlignment="1">
      <alignment horizontal="center" vertical="center" wrapText="1"/>
    </xf>
    <xf numFmtId="0" fontId="93" fillId="0" borderId="0" xfId="0" applyFont="1" applyAlignment="1">
      <alignment horizontal="center" vertical="center" wrapText="1"/>
    </xf>
    <xf numFmtId="0" fontId="2" fillId="33" borderId="1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2" fillId="32" borderId="10" xfId="0" applyNumberFormat="1" applyFont="1" applyFill="1" applyBorder="1" applyAlignment="1">
      <alignment horizontal="justify" vertical="top"/>
    </xf>
    <xf numFmtId="0" fontId="89" fillId="0" borderId="10" xfId="0" applyFont="1" applyBorder="1" applyAlignment="1">
      <alignment/>
    </xf>
    <xf numFmtId="0" fontId="17" fillId="0" borderId="10" xfId="0" applyFont="1" applyBorder="1" applyAlignment="1">
      <alignment vertical="top"/>
    </xf>
    <xf numFmtId="0" fontId="81" fillId="0" borderId="10" xfId="0" applyFont="1" applyBorder="1" applyAlignment="1">
      <alignment horizontal="center" vertical="top" wrapText="1"/>
    </xf>
    <xf numFmtId="0" fontId="2"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89" fillId="0" borderId="10" xfId="0" applyFont="1" applyBorder="1" applyAlignment="1">
      <alignment horizontal="justify" vertical="center"/>
    </xf>
    <xf numFmtId="0" fontId="12" fillId="0" borderId="10" xfId="0" applyFont="1" applyBorder="1" applyAlignment="1">
      <alignment horizontal="justify" vertical="center" wrapText="1"/>
    </xf>
    <xf numFmtId="0" fontId="3" fillId="0" borderId="0" xfId="0" applyFont="1" applyFill="1" applyAlignment="1">
      <alignment horizontal="center"/>
    </xf>
    <xf numFmtId="0" fontId="17" fillId="0" borderId="0" xfId="0" applyFont="1" applyFill="1" applyAlignment="1">
      <alignment/>
    </xf>
    <xf numFmtId="0" fontId="12" fillId="0" borderId="18" xfId="0" applyFont="1" applyFill="1" applyBorder="1" applyAlignment="1">
      <alignment horizontal="center" vertical="justify" wrapText="1"/>
    </xf>
    <xf numFmtId="0" fontId="12" fillId="0" borderId="32" xfId="0" applyFont="1" applyFill="1" applyBorder="1" applyAlignment="1">
      <alignment horizontal="center" vertical="justify" wrapText="1"/>
    </xf>
    <xf numFmtId="0" fontId="12" fillId="0" borderId="15" xfId="0" applyFont="1" applyFill="1" applyBorder="1" applyAlignment="1">
      <alignment horizontal="center" vertical="justify" wrapText="1"/>
    </xf>
    <xf numFmtId="0" fontId="1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2" fillId="0" borderId="0" xfId="0" applyFont="1" applyFill="1" applyAlignment="1">
      <alignment horizontal="center" wrapText="1"/>
    </xf>
    <xf numFmtId="0" fontId="24" fillId="0" borderId="0" xfId="0" applyFont="1" applyFill="1" applyAlignment="1">
      <alignment/>
    </xf>
    <xf numFmtId="0" fontId="24" fillId="0" borderId="0" xfId="0" applyFont="1" applyFill="1" applyAlignment="1">
      <alignment horizontal="center"/>
    </xf>
    <xf numFmtId="0" fontId="89" fillId="0" borderId="10" xfId="0" applyFont="1" applyBorder="1" applyAlignment="1">
      <alignment horizontal="center" vertical="center" wrapText="1"/>
    </xf>
    <xf numFmtId="0" fontId="7" fillId="0" borderId="10" xfId="0" applyFont="1" applyFill="1" applyBorder="1" applyAlignment="1">
      <alignment horizontal="center"/>
    </xf>
    <xf numFmtId="0" fontId="9" fillId="0" borderId="29" xfId="0" applyFont="1" applyBorder="1" applyAlignment="1">
      <alignment/>
    </xf>
    <xf numFmtId="0" fontId="9" fillId="0" borderId="11" xfId="0" applyFont="1" applyBorder="1" applyAlignment="1">
      <alignment/>
    </xf>
    <xf numFmtId="0" fontId="12" fillId="0" borderId="2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8" xfId="0" applyFont="1" applyFill="1" applyBorder="1" applyAlignment="1">
      <alignment horizontal="center"/>
    </xf>
    <xf numFmtId="0" fontId="7" fillId="0" borderId="32" xfId="0" applyFont="1" applyFill="1" applyBorder="1" applyAlignment="1">
      <alignment horizontal="center"/>
    </xf>
    <xf numFmtId="0" fontId="7" fillId="0" borderId="15" xfId="0" applyFont="1" applyFill="1" applyBorder="1" applyAlignment="1">
      <alignment horizontal="center"/>
    </xf>
    <xf numFmtId="0" fontId="12" fillId="0" borderId="10" xfId="0" applyFont="1" applyFill="1" applyBorder="1" applyAlignment="1">
      <alignment/>
    </xf>
    <xf numFmtId="0" fontId="3" fillId="0" borderId="0" xfId="0" applyFont="1" applyFill="1" applyAlignment="1">
      <alignment horizontal="center" vertical="center"/>
    </xf>
    <xf numFmtId="0" fontId="15" fillId="0" borderId="0" xfId="0" applyFont="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2" fillId="32"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Q24"/>
  <sheetViews>
    <sheetView zoomScalePageLayoutView="0" workbookViewId="0" topLeftCell="A14">
      <selection activeCell="R27" sqref="R27"/>
    </sheetView>
  </sheetViews>
  <sheetFormatPr defaultColWidth="9.140625" defaultRowHeight="15"/>
  <cols>
    <col min="1" max="5" width="3.28125" style="0" customWidth="1"/>
    <col min="6" max="6" width="24.28125" style="0" customWidth="1"/>
    <col min="7" max="7" width="20.7109375" style="0" customWidth="1"/>
    <col min="8" max="8" width="5.421875" style="0" customWidth="1"/>
    <col min="9" max="10" width="4.00390625" style="0" customWidth="1"/>
    <col min="11" max="11" width="12.421875" style="0" customWidth="1"/>
    <col min="12" max="12" width="6.00390625" style="0" customWidth="1"/>
    <col min="13" max="13" width="8.421875" style="0" customWidth="1"/>
    <col min="14" max="14" width="8.57421875" style="0" customWidth="1"/>
    <col min="15" max="15" width="9.140625" style="0" customWidth="1"/>
    <col min="16" max="17" width="8.7109375" style="0" customWidth="1"/>
  </cols>
  <sheetData>
    <row r="1" spans="1:17" ht="13.5" customHeight="1">
      <c r="A1" s="5"/>
      <c r="B1" s="5"/>
      <c r="C1" s="5"/>
      <c r="D1" s="5"/>
      <c r="E1" s="5"/>
      <c r="F1" s="5"/>
      <c r="G1" s="5"/>
      <c r="H1" s="5"/>
      <c r="I1" s="5"/>
      <c r="J1" s="5"/>
      <c r="K1" s="5"/>
      <c r="L1" s="5"/>
      <c r="M1" s="5"/>
      <c r="O1" s="216" t="s">
        <v>53</v>
      </c>
      <c r="P1" s="216"/>
      <c r="Q1" s="216"/>
    </row>
    <row r="2" spans="1:17" ht="35.25" customHeight="1">
      <c r="A2" s="5"/>
      <c r="B2" s="5"/>
      <c r="C2" s="5"/>
      <c r="D2" s="5"/>
      <c r="E2" s="5"/>
      <c r="F2" s="5"/>
      <c r="G2" s="5"/>
      <c r="H2" s="5"/>
      <c r="I2" s="5"/>
      <c r="J2" s="5"/>
      <c r="K2" s="5"/>
      <c r="L2" s="5"/>
      <c r="M2" s="5"/>
      <c r="O2" s="218" t="s">
        <v>122</v>
      </c>
      <c r="P2" s="218"/>
      <c r="Q2" s="218"/>
    </row>
    <row r="3" spans="1:17" ht="18" customHeight="1">
      <c r="A3" s="5"/>
      <c r="B3" s="5"/>
      <c r="C3" s="5"/>
      <c r="D3" s="5"/>
      <c r="E3" s="5"/>
      <c r="F3" s="5"/>
      <c r="G3" s="5"/>
      <c r="H3" s="5"/>
      <c r="I3" s="5"/>
      <c r="J3" s="5"/>
      <c r="K3" s="5"/>
      <c r="L3" s="5"/>
      <c r="M3" s="5"/>
      <c r="O3" s="217" t="s">
        <v>128</v>
      </c>
      <c r="P3" s="217"/>
      <c r="Q3" s="217"/>
    </row>
    <row r="4" spans="1:17" ht="18" customHeight="1">
      <c r="A4" s="5"/>
      <c r="B4" s="5"/>
      <c r="C4" s="5"/>
      <c r="D4" s="5"/>
      <c r="E4" s="5"/>
      <c r="F4" s="5"/>
      <c r="G4" s="5"/>
      <c r="H4" s="5"/>
      <c r="I4" s="5"/>
      <c r="J4" s="5"/>
      <c r="K4" s="5"/>
      <c r="L4" s="5"/>
      <c r="M4" s="5"/>
      <c r="O4" s="217" t="s">
        <v>10</v>
      </c>
      <c r="P4" s="217"/>
      <c r="Q4" s="217"/>
    </row>
    <row r="5" spans="1:17" ht="13.5" customHeight="1">
      <c r="A5" s="5"/>
      <c r="B5" s="5"/>
      <c r="C5" s="5"/>
      <c r="D5" s="5"/>
      <c r="E5" s="5"/>
      <c r="F5" s="5"/>
      <c r="G5" s="5"/>
      <c r="H5" s="5"/>
      <c r="I5" s="5"/>
      <c r="J5" s="5"/>
      <c r="K5" s="5"/>
      <c r="L5" s="5"/>
      <c r="M5" s="5"/>
      <c r="N5" s="3"/>
      <c r="O5" s="3"/>
      <c r="P5" s="5"/>
      <c r="Q5" s="5"/>
    </row>
    <row r="6" spans="1:17" ht="53.25" customHeight="1">
      <c r="A6" s="212" t="s">
        <v>115</v>
      </c>
      <c r="B6" s="213"/>
      <c r="C6" s="213"/>
      <c r="D6" s="213"/>
      <c r="E6" s="213"/>
      <c r="F6" s="213"/>
      <c r="G6" s="213"/>
      <c r="H6" s="213"/>
      <c r="I6" s="213"/>
      <c r="J6" s="213"/>
      <c r="K6" s="213"/>
      <c r="L6" s="213"/>
      <c r="M6" s="213"/>
      <c r="N6" s="213"/>
      <c r="O6" s="213"/>
      <c r="P6" s="213"/>
      <c r="Q6" s="213"/>
    </row>
    <row r="7" spans="1:17" ht="18.75">
      <c r="A7" s="59"/>
      <c r="B7" s="60"/>
      <c r="C7" s="60"/>
      <c r="D7" s="60"/>
      <c r="E7" s="60"/>
      <c r="F7" s="60"/>
      <c r="G7" s="60"/>
      <c r="H7" s="60"/>
      <c r="I7" s="60"/>
      <c r="J7" s="60"/>
      <c r="K7" s="60"/>
      <c r="L7" s="60"/>
      <c r="M7" s="60"/>
      <c r="N7" s="60"/>
      <c r="O7" s="60"/>
      <c r="P7" s="60"/>
      <c r="Q7" s="60"/>
    </row>
    <row r="8" spans="1:17" ht="18.75">
      <c r="A8" s="59"/>
      <c r="B8" s="60"/>
      <c r="C8" s="60"/>
      <c r="D8" s="60"/>
      <c r="E8" s="60"/>
      <c r="F8" s="214" t="s">
        <v>123</v>
      </c>
      <c r="G8" s="214"/>
      <c r="H8" s="214"/>
      <c r="I8" s="214"/>
      <c r="J8" s="214"/>
      <c r="K8" s="214"/>
      <c r="L8" s="214"/>
      <c r="M8" s="214"/>
      <c r="N8" s="214"/>
      <c r="O8" s="214"/>
      <c r="P8" s="214"/>
      <c r="Q8" s="60"/>
    </row>
    <row r="9" spans="1:17" ht="15">
      <c r="A9" s="5"/>
      <c r="B9" s="5"/>
      <c r="C9" s="5"/>
      <c r="D9" s="4"/>
      <c r="E9" s="4"/>
      <c r="F9" s="4"/>
      <c r="G9" s="4"/>
      <c r="H9" s="4"/>
      <c r="I9" s="4"/>
      <c r="J9" s="4"/>
      <c r="K9" s="4"/>
      <c r="L9" s="4"/>
      <c r="M9" s="4"/>
      <c r="N9" s="4"/>
      <c r="O9" s="4"/>
      <c r="P9" s="4"/>
      <c r="Q9" s="4"/>
    </row>
    <row r="10" spans="1:17" ht="43.5" customHeight="1">
      <c r="A10" s="206" t="s">
        <v>22</v>
      </c>
      <c r="B10" s="207"/>
      <c r="C10" s="207"/>
      <c r="D10" s="207"/>
      <c r="E10" s="208"/>
      <c r="F10" s="205" t="s">
        <v>35</v>
      </c>
      <c r="G10" s="205" t="s">
        <v>36</v>
      </c>
      <c r="H10" s="205" t="s">
        <v>37</v>
      </c>
      <c r="I10" s="205"/>
      <c r="J10" s="205"/>
      <c r="K10" s="205"/>
      <c r="L10" s="205"/>
      <c r="M10" s="206" t="s">
        <v>38</v>
      </c>
      <c r="N10" s="207"/>
      <c r="O10" s="208"/>
      <c r="P10" s="206" t="s">
        <v>76</v>
      </c>
      <c r="Q10" s="208"/>
    </row>
    <row r="11" spans="1:17" ht="78.75">
      <c r="A11" s="61" t="s">
        <v>27</v>
      </c>
      <c r="B11" s="61" t="s">
        <v>23</v>
      </c>
      <c r="C11" s="61" t="s">
        <v>24</v>
      </c>
      <c r="D11" s="61" t="s">
        <v>25</v>
      </c>
      <c r="E11" s="61" t="s">
        <v>52</v>
      </c>
      <c r="F11" s="215" t="s">
        <v>34</v>
      </c>
      <c r="G11" s="205"/>
      <c r="H11" s="61" t="s">
        <v>39</v>
      </c>
      <c r="I11" s="61" t="s">
        <v>40</v>
      </c>
      <c r="J11" s="61" t="s">
        <v>41</v>
      </c>
      <c r="K11" s="61" t="s">
        <v>42</v>
      </c>
      <c r="L11" s="61" t="s">
        <v>43</v>
      </c>
      <c r="M11" s="9" t="s">
        <v>280</v>
      </c>
      <c r="N11" s="9" t="s">
        <v>281</v>
      </c>
      <c r="O11" s="9" t="s">
        <v>62</v>
      </c>
      <c r="P11" s="9" t="s">
        <v>282</v>
      </c>
      <c r="Q11" s="9" t="s">
        <v>283</v>
      </c>
    </row>
    <row r="12" spans="1:17" ht="38.25" customHeight="1">
      <c r="A12" s="198">
        <v>2</v>
      </c>
      <c r="B12" s="198"/>
      <c r="C12" s="198"/>
      <c r="D12" s="198"/>
      <c r="E12" s="198"/>
      <c r="F12" s="196" t="s">
        <v>117</v>
      </c>
      <c r="G12" s="62" t="s">
        <v>44</v>
      </c>
      <c r="H12" s="47"/>
      <c r="I12" s="47"/>
      <c r="J12" s="47"/>
      <c r="K12" s="47"/>
      <c r="L12" s="47"/>
      <c r="M12" s="87">
        <f>M13</f>
        <v>55468</v>
      </c>
      <c r="N12" s="87">
        <f>N13</f>
        <v>58993.399999999994</v>
      </c>
      <c r="O12" s="87">
        <f>O13</f>
        <v>58993.399999999994</v>
      </c>
      <c r="P12" s="88">
        <f>O12/M12*100</f>
        <v>106.35573664094613</v>
      </c>
      <c r="Q12" s="88">
        <f>O12/N12*100</f>
        <v>100</v>
      </c>
    </row>
    <row r="13" spans="1:17" ht="66.75" customHeight="1">
      <c r="A13" s="199"/>
      <c r="B13" s="199"/>
      <c r="C13" s="199"/>
      <c r="D13" s="199"/>
      <c r="E13" s="199"/>
      <c r="F13" s="197"/>
      <c r="G13" s="65" t="s">
        <v>86</v>
      </c>
      <c r="H13" s="61"/>
      <c r="I13" s="61"/>
      <c r="J13" s="61"/>
      <c r="K13" s="61"/>
      <c r="L13" s="61"/>
      <c r="M13" s="86">
        <f>M15</f>
        <v>55468</v>
      </c>
      <c r="N13" s="86">
        <f>N15</f>
        <v>58993.399999999994</v>
      </c>
      <c r="O13" s="86">
        <f>O15</f>
        <v>58993.399999999994</v>
      </c>
      <c r="P13" s="88">
        <f>O13/M13*100</f>
        <v>106.35573664094613</v>
      </c>
      <c r="Q13" s="88">
        <f>O13/N13*100</f>
        <v>100</v>
      </c>
    </row>
    <row r="14" spans="1:17" ht="15">
      <c r="A14" s="210" t="s">
        <v>20</v>
      </c>
      <c r="B14" s="210" t="s">
        <v>26</v>
      </c>
      <c r="C14" s="195"/>
      <c r="D14" s="195"/>
      <c r="E14" s="200"/>
      <c r="F14" s="211" t="s">
        <v>77</v>
      </c>
      <c r="G14" s="62" t="s">
        <v>44</v>
      </c>
      <c r="H14" s="49"/>
      <c r="I14" s="49"/>
      <c r="J14" s="49"/>
      <c r="K14" s="63"/>
      <c r="L14" s="63"/>
      <c r="M14" s="64">
        <f>M15</f>
        <v>55468</v>
      </c>
      <c r="N14" s="64">
        <f>N15</f>
        <v>58993.399999999994</v>
      </c>
      <c r="O14" s="64">
        <f>O15</f>
        <v>58993.399999999994</v>
      </c>
      <c r="P14" s="64">
        <f>O14/M14*100</f>
        <v>106.35573664094613</v>
      </c>
      <c r="Q14" s="64">
        <f>O14/N14*100</f>
        <v>100</v>
      </c>
    </row>
    <row r="15" spans="1:17" ht="69" customHeight="1">
      <c r="A15" s="210"/>
      <c r="B15" s="210"/>
      <c r="C15" s="195"/>
      <c r="D15" s="195"/>
      <c r="E15" s="201"/>
      <c r="F15" s="211"/>
      <c r="G15" s="65" t="s">
        <v>86</v>
      </c>
      <c r="H15" s="49" t="s">
        <v>78</v>
      </c>
      <c r="I15" s="49"/>
      <c r="J15" s="49"/>
      <c r="K15" s="63"/>
      <c r="L15" s="63"/>
      <c r="M15" s="66">
        <f>SUM(M16:M24)</f>
        <v>55468</v>
      </c>
      <c r="N15" s="66">
        <f>SUM(N16:N24)</f>
        <v>58993.399999999994</v>
      </c>
      <c r="O15" s="66">
        <f>SUM(O16:O24)</f>
        <v>58993.399999999994</v>
      </c>
      <c r="P15" s="64">
        <f aca="true" t="shared" si="0" ref="P15:P22">O15/M15*100</f>
        <v>106.35573664094613</v>
      </c>
      <c r="Q15" s="64">
        <f aca="true" t="shared" si="1" ref="Q15:Q21">O15/N15*100</f>
        <v>100</v>
      </c>
    </row>
    <row r="16" spans="1:17" ht="64.5" customHeight="1">
      <c r="A16" s="195" t="s">
        <v>20</v>
      </c>
      <c r="B16" s="195" t="s">
        <v>26</v>
      </c>
      <c r="C16" s="195" t="s">
        <v>21</v>
      </c>
      <c r="D16" s="195"/>
      <c r="E16" s="195"/>
      <c r="F16" s="203" t="s">
        <v>79</v>
      </c>
      <c r="G16" s="203" t="s">
        <v>86</v>
      </c>
      <c r="H16" s="63">
        <v>938</v>
      </c>
      <c r="I16" s="49" t="s">
        <v>80</v>
      </c>
      <c r="J16" s="49" t="s">
        <v>33</v>
      </c>
      <c r="K16" s="49" t="s">
        <v>81</v>
      </c>
      <c r="L16" s="67" t="s">
        <v>82</v>
      </c>
      <c r="M16" s="68">
        <v>410</v>
      </c>
      <c r="N16" s="68">
        <v>278.8</v>
      </c>
      <c r="O16" s="68">
        <v>278.8</v>
      </c>
      <c r="P16" s="66">
        <f t="shared" si="0"/>
        <v>68</v>
      </c>
      <c r="Q16" s="66">
        <f t="shared" si="1"/>
        <v>100</v>
      </c>
    </row>
    <row r="17" spans="1:17" ht="21" customHeight="1">
      <c r="A17" s="195"/>
      <c r="B17" s="195"/>
      <c r="C17" s="195"/>
      <c r="D17" s="195"/>
      <c r="E17" s="195"/>
      <c r="F17" s="204"/>
      <c r="G17" s="209"/>
      <c r="H17" s="63">
        <v>938</v>
      </c>
      <c r="I17" s="49" t="s">
        <v>80</v>
      </c>
      <c r="J17" s="49" t="s">
        <v>33</v>
      </c>
      <c r="K17" s="49" t="s">
        <v>81</v>
      </c>
      <c r="L17" s="67" t="s">
        <v>83</v>
      </c>
      <c r="M17" s="68">
        <v>500</v>
      </c>
      <c r="N17" s="68">
        <v>500</v>
      </c>
      <c r="O17" s="68">
        <v>500</v>
      </c>
      <c r="P17" s="66">
        <f t="shared" si="0"/>
        <v>100</v>
      </c>
      <c r="Q17" s="66">
        <f t="shared" si="1"/>
        <v>100</v>
      </c>
    </row>
    <row r="18" spans="1:17" ht="63" customHeight="1">
      <c r="A18" s="69" t="s">
        <v>20</v>
      </c>
      <c r="B18" s="69" t="s">
        <v>26</v>
      </c>
      <c r="C18" s="69" t="s">
        <v>84</v>
      </c>
      <c r="D18" s="69"/>
      <c r="E18" s="69"/>
      <c r="F18" s="70" t="s">
        <v>85</v>
      </c>
      <c r="G18" s="71" t="s">
        <v>86</v>
      </c>
      <c r="H18" s="49">
        <v>938</v>
      </c>
      <c r="I18" s="49" t="s">
        <v>80</v>
      </c>
      <c r="J18" s="49" t="s">
        <v>33</v>
      </c>
      <c r="K18" s="49" t="s">
        <v>87</v>
      </c>
      <c r="L18" s="67" t="s">
        <v>88</v>
      </c>
      <c r="M18" s="68">
        <v>170</v>
      </c>
      <c r="N18" s="68">
        <v>170</v>
      </c>
      <c r="O18" s="68">
        <v>170</v>
      </c>
      <c r="P18" s="66">
        <f>O18/M18*100</f>
        <v>100</v>
      </c>
      <c r="Q18" s="66">
        <f t="shared" si="1"/>
        <v>100</v>
      </c>
    </row>
    <row r="19" spans="1:17" ht="63" customHeight="1">
      <c r="A19" s="49" t="s">
        <v>20</v>
      </c>
      <c r="B19" s="49" t="s">
        <v>26</v>
      </c>
      <c r="C19" s="49" t="s">
        <v>89</v>
      </c>
      <c r="D19" s="49"/>
      <c r="E19" s="49"/>
      <c r="F19" s="50" t="s">
        <v>90</v>
      </c>
      <c r="G19" s="50" t="s">
        <v>86</v>
      </c>
      <c r="H19" s="63">
        <v>938</v>
      </c>
      <c r="I19" s="49" t="s">
        <v>80</v>
      </c>
      <c r="J19" s="49" t="s">
        <v>33</v>
      </c>
      <c r="K19" s="49" t="s">
        <v>91</v>
      </c>
      <c r="L19" s="67" t="s">
        <v>83</v>
      </c>
      <c r="M19" s="72">
        <v>5750</v>
      </c>
      <c r="N19" s="72">
        <v>5750</v>
      </c>
      <c r="O19" s="72">
        <v>5750</v>
      </c>
      <c r="P19" s="66">
        <f t="shared" si="0"/>
        <v>100</v>
      </c>
      <c r="Q19" s="66">
        <f t="shared" si="1"/>
        <v>100</v>
      </c>
    </row>
    <row r="20" spans="1:17" ht="66.75" customHeight="1">
      <c r="A20" s="98" t="s">
        <v>20</v>
      </c>
      <c r="B20" s="98" t="s">
        <v>26</v>
      </c>
      <c r="C20" s="98" t="s">
        <v>92</v>
      </c>
      <c r="D20" s="98"/>
      <c r="E20" s="98"/>
      <c r="F20" s="99" t="s">
        <v>93</v>
      </c>
      <c r="G20" s="100" t="s">
        <v>86</v>
      </c>
      <c r="H20" s="98">
        <v>938</v>
      </c>
      <c r="I20" s="98" t="s">
        <v>80</v>
      </c>
      <c r="J20" s="98" t="s">
        <v>33</v>
      </c>
      <c r="K20" s="98" t="s">
        <v>94</v>
      </c>
      <c r="L20" s="67" t="s">
        <v>83</v>
      </c>
      <c r="M20" s="68">
        <v>1810</v>
      </c>
      <c r="N20" s="68">
        <v>1810</v>
      </c>
      <c r="O20" s="68">
        <v>1810</v>
      </c>
      <c r="P20" s="66">
        <f t="shared" si="0"/>
        <v>100</v>
      </c>
      <c r="Q20" s="66">
        <f t="shared" si="1"/>
        <v>100</v>
      </c>
    </row>
    <row r="21" spans="1:17" ht="27.75" customHeight="1">
      <c r="A21" s="200" t="s">
        <v>20</v>
      </c>
      <c r="B21" s="200" t="s">
        <v>26</v>
      </c>
      <c r="C21" s="200" t="s">
        <v>95</v>
      </c>
      <c r="D21" s="200"/>
      <c r="E21" s="200"/>
      <c r="F21" s="202" t="s">
        <v>96</v>
      </c>
      <c r="G21" s="193" t="s">
        <v>86</v>
      </c>
      <c r="H21" s="49" t="s">
        <v>78</v>
      </c>
      <c r="I21" s="49" t="s">
        <v>80</v>
      </c>
      <c r="J21" s="49" t="s">
        <v>33</v>
      </c>
      <c r="K21" s="49" t="s">
        <v>119</v>
      </c>
      <c r="L21" s="67" t="s">
        <v>83</v>
      </c>
      <c r="M21" s="68">
        <v>0</v>
      </c>
      <c r="N21" s="68">
        <v>270</v>
      </c>
      <c r="O21" s="68">
        <v>270</v>
      </c>
      <c r="P21" s="66"/>
      <c r="Q21" s="66">
        <f t="shared" si="1"/>
        <v>100</v>
      </c>
    </row>
    <row r="22" spans="1:17" ht="43.5" customHeight="1">
      <c r="A22" s="201"/>
      <c r="B22" s="201"/>
      <c r="C22" s="201"/>
      <c r="D22" s="201"/>
      <c r="E22" s="201"/>
      <c r="F22" s="202"/>
      <c r="G22" s="194"/>
      <c r="H22" s="49" t="s">
        <v>78</v>
      </c>
      <c r="I22" s="49" t="s">
        <v>80</v>
      </c>
      <c r="J22" s="49" t="s">
        <v>33</v>
      </c>
      <c r="K22" s="49" t="s">
        <v>120</v>
      </c>
      <c r="L22" s="67" t="s">
        <v>83</v>
      </c>
      <c r="M22" s="68">
        <v>1070</v>
      </c>
      <c r="N22" s="68">
        <v>1070</v>
      </c>
      <c r="O22" s="68">
        <v>1070</v>
      </c>
      <c r="P22" s="66">
        <f t="shared" si="0"/>
        <v>100</v>
      </c>
      <c r="Q22" s="66">
        <v>100</v>
      </c>
    </row>
    <row r="23" spans="1:17" ht="33.75" customHeight="1">
      <c r="A23" s="195" t="s">
        <v>20</v>
      </c>
      <c r="B23" s="195" t="s">
        <v>26</v>
      </c>
      <c r="C23" s="195" t="s">
        <v>97</v>
      </c>
      <c r="D23" s="195"/>
      <c r="E23" s="195"/>
      <c r="F23" s="220" t="s">
        <v>99</v>
      </c>
      <c r="G23" s="219" t="s">
        <v>86</v>
      </c>
      <c r="H23" s="63">
        <v>938</v>
      </c>
      <c r="I23" s="49" t="s">
        <v>80</v>
      </c>
      <c r="J23" s="49" t="s">
        <v>33</v>
      </c>
      <c r="K23" s="67" t="s">
        <v>124</v>
      </c>
      <c r="L23" s="67" t="s">
        <v>88</v>
      </c>
      <c r="M23" s="72">
        <v>45758</v>
      </c>
      <c r="N23" s="72">
        <v>49013.4</v>
      </c>
      <c r="O23" s="72">
        <v>49013.4</v>
      </c>
      <c r="P23" s="66">
        <f>O23/M23*100</f>
        <v>107.11438436994625</v>
      </c>
      <c r="Q23" s="66">
        <f>O23/N23*100</f>
        <v>100</v>
      </c>
    </row>
    <row r="24" spans="1:17" ht="38.25" customHeight="1">
      <c r="A24" s="195"/>
      <c r="B24" s="195"/>
      <c r="C24" s="195"/>
      <c r="D24" s="195"/>
      <c r="E24" s="195"/>
      <c r="F24" s="220"/>
      <c r="G24" s="219"/>
      <c r="H24" s="101">
        <v>938</v>
      </c>
      <c r="I24" s="102">
        <v>11</v>
      </c>
      <c r="J24" s="103" t="s">
        <v>33</v>
      </c>
      <c r="K24" s="103" t="s">
        <v>98</v>
      </c>
      <c r="L24" s="105">
        <v>622</v>
      </c>
      <c r="M24" s="104">
        <v>0</v>
      </c>
      <c r="N24" s="104">
        <v>131.2</v>
      </c>
      <c r="O24" s="104">
        <v>131.2</v>
      </c>
      <c r="P24" s="106"/>
      <c r="Q24" s="106">
        <f>O24/N24*100</f>
        <v>100</v>
      </c>
    </row>
  </sheetData>
  <sheetProtection/>
  <mergeCells count="45">
    <mergeCell ref="G23:G24"/>
    <mergeCell ref="A23:A24"/>
    <mergeCell ref="B23:B24"/>
    <mergeCell ref="C23:C24"/>
    <mergeCell ref="D23:D24"/>
    <mergeCell ref="E23:E24"/>
    <mergeCell ref="F23:F24"/>
    <mergeCell ref="A6:Q6"/>
    <mergeCell ref="F8:P8"/>
    <mergeCell ref="A10:E10"/>
    <mergeCell ref="F10:F11"/>
    <mergeCell ref="G10:G11"/>
    <mergeCell ref="O1:Q1"/>
    <mergeCell ref="O4:Q4"/>
    <mergeCell ref="O2:Q2"/>
    <mergeCell ref="O3:Q3"/>
    <mergeCell ref="P10:Q10"/>
    <mergeCell ref="H10:L10"/>
    <mergeCell ref="M10:O10"/>
    <mergeCell ref="E16:E17"/>
    <mergeCell ref="G16:G17"/>
    <mergeCell ref="A14:A15"/>
    <mergeCell ref="B14:B15"/>
    <mergeCell ref="C14:C15"/>
    <mergeCell ref="D14:D15"/>
    <mergeCell ref="E14:E15"/>
    <mergeCell ref="F14:F15"/>
    <mergeCell ref="C21:C22"/>
    <mergeCell ref="D21:D22"/>
    <mergeCell ref="E21:E22"/>
    <mergeCell ref="F21:F22"/>
    <mergeCell ref="B16:B17"/>
    <mergeCell ref="C16:C17"/>
    <mergeCell ref="D16:D17"/>
    <mergeCell ref="F16:F17"/>
    <mergeCell ref="G21:G22"/>
    <mergeCell ref="A16:A17"/>
    <mergeCell ref="F12:F13"/>
    <mergeCell ref="A12:A13"/>
    <mergeCell ref="B12:B13"/>
    <mergeCell ref="C12:C13"/>
    <mergeCell ref="D12:D13"/>
    <mergeCell ref="E12:E13"/>
    <mergeCell ref="A21:A22"/>
    <mergeCell ref="B21:B22"/>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G28"/>
  <sheetViews>
    <sheetView zoomScalePageLayoutView="0" workbookViewId="0" topLeftCell="A4">
      <selection activeCell="E33" sqref="E33"/>
    </sheetView>
  </sheetViews>
  <sheetFormatPr defaultColWidth="9.140625" defaultRowHeight="15"/>
  <cols>
    <col min="1" max="2" width="6.00390625" style="0" customWidth="1"/>
    <col min="3" max="3" width="22.00390625" style="0" customWidth="1"/>
    <col min="4" max="4" width="50.28125" style="0" customWidth="1"/>
    <col min="5" max="5" width="17.57421875" style="0" customWidth="1"/>
    <col min="6" max="6" width="17.421875" style="0" customWidth="1"/>
    <col min="7" max="7" width="16.140625" style="0" customWidth="1"/>
  </cols>
  <sheetData>
    <row r="1" spans="1:7" ht="3.75" customHeight="1">
      <c r="A1" s="11"/>
      <c r="B1" s="11"/>
      <c r="C1" s="11"/>
      <c r="D1" s="11"/>
      <c r="E1" s="11"/>
      <c r="F1" s="11"/>
      <c r="G1" s="11"/>
    </row>
    <row r="4" spans="1:7" ht="18.75">
      <c r="A4" s="226" t="s">
        <v>116</v>
      </c>
      <c r="B4" s="227"/>
      <c r="C4" s="227"/>
      <c r="D4" s="227"/>
      <c r="E4" s="227"/>
      <c r="F4" s="227"/>
      <c r="G4" s="227"/>
    </row>
    <row r="5" spans="1:7" ht="18.75">
      <c r="A5" s="73"/>
      <c r="B5" s="74"/>
      <c r="C5" s="74"/>
      <c r="D5" s="74"/>
      <c r="E5" s="74"/>
      <c r="F5" s="74"/>
      <c r="G5" s="74"/>
    </row>
    <row r="6" spans="1:7" ht="18.75">
      <c r="A6" s="73"/>
      <c r="B6" s="74"/>
      <c r="C6" s="228" t="s">
        <v>123</v>
      </c>
      <c r="D6" s="228"/>
      <c r="E6" s="228"/>
      <c r="F6" s="228"/>
      <c r="G6" s="74"/>
    </row>
    <row r="7" spans="1:7" ht="15">
      <c r="A7" s="75"/>
      <c r="B7" s="75"/>
      <c r="C7" s="75"/>
      <c r="D7" s="75"/>
      <c r="E7" s="75"/>
      <c r="F7" s="75"/>
      <c r="G7" s="75"/>
    </row>
    <row r="8" spans="1:7" ht="15">
      <c r="A8" s="221" t="s">
        <v>22</v>
      </c>
      <c r="B8" s="222"/>
      <c r="C8" s="221" t="s">
        <v>45</v>
      </c>
      <c r="D8" s="221" t="s">
        <v>46</v>
      </c>
      <c r="E8" s="229" t="s">
        <v>100</v>
      </c>
      <c r="F8" s="230"/>
      <c r="G8" s="231" t="s">
        <v>71</v>
      </c>
    </row>
    <row r="9" spans="1:7" ht="15">
      <c r="A9" s="221"/>
      <c r="B9" s="222"/>
      <c r="C9" s="222" t="s">
        <v>34</v>
      </c>
      <c r="D9" s="222"/>
      <c r="E9" s="221" t="s">
        <v>70</v>
      </c>
      <c r="F9" s="221" t="s">
        <v>101</v>
      </c>
      <c r="G9" s="232"/>
    </row>
    <row r="10" spans="1:7" ht="41.25" customHeight="1">
      <c r="A10" s="89" t="s">
        <v>27</v>
      </c>
      <c r="B10" s="89" t="s">
        <v>23</v>
      </c>
      <c r="C10" s="222"/>
      <c r="D10" s="222"/>
      <c r="E10" s="221"/>
      <c r="F10" s="222"/>
      <c r="G10" s="233"/>
    </row>
    <row r="11" spans="1:7" ht="15">
      <c r="A11" s="223" t="s">
        <v>26</v>
      </c>
      <c r="B11" s="223"/>
      <c r="C11" s="225" t="s">
        <v>118</v>
      </c>
      <c r="D11" s="90" t="s">
        <v>44</v>
      </c>
      <c r="E11" s="91">
        <f>E12+E18+E19+E17</f>
        <v>58993.399999999994</v>
      </c>
      <c r="F11" s="91">
        <f>F12+F18+F19+F17</f>
        <v>58993.399999999994</v>
      </c>
      <c r="G11" s="91">
        <f>F11/E11*100</f>
        <v>100</v>
      </c>
    </row>
    <row r="12" spans="1:7" ht="15">
      <c r="A12" s="223"/>
      <c r="B12" s="223"/>
      <c r="C12" s="225"/>
      <c r="D12" s="92" t="s">
        <v>103</v>
      </c>
      <c r="E12" s="93">
        <f>E14+E15</f>
        <v>58723.399999999994</v>
      </c>
      <c r="F12" s="93">
        <f>F14+F15</f>
        <v>58723.399999999994</v>
      </c>
      <c r="G12" s="93">
        <f>F12/E12*100</f>
        <v>100</v>
      </c>
    </row>
    <row r="13" spans="1:7" ht="15">
      <c r="A13" s="223"/>
      <c r="B13" s="223"/>
      <c r="C13" s="225"/>
      <c r="D13" s="94" t="s">
        <v>47</v>
      </c>
      <c r="E13" s="93"/>
      <c r="F13" s="93"/>
      <c r="G13" s="93"/>
    </row>
    <row r="14" spans="1:7" ht="15">
      <c r="A14" s="223"/>
      <c r="B14" s="223"/>
      <c r="C14" s="225"/>
      <c r="D14" s="95" t="s">
        <v>104</v>
      </c>
      <c r="E14" s="81">
        <f aca="true" t="shared" si="0" ref="E14:G18">E23</f>
        <v>58723.399999999994</v>
      </c>
      <c r="F14" s="81">
        <f t="shared" si="0"/>
        <v>58723.399999999994</v>
      </c>
      <c r="G14" s="81">
        <f t="shared" si="0"/>
        <v>100</v>
      </c>
    </row>
    <row r="15" spans="1:7" ht="15">
      <c r="A15" s="223"/>
      <c r="B15" s="223"/>
      <c r="C15" s="225"/>
      <c r="D15" s="94" t="s">
        <v>48</v>
      </c>
      <c r="E15" s="93">
        <f t="shared" si="0"/>
        <v>0</v>
      </c>
      <c r="F15" s="93">
        <f t="shared" si="0"/>
        <v>0</v>
      </c>
      <c r="G15" s="93">
        <f t="shared" si="0"/>
        <v>0</v>
      </c>
    </row>
    <row r="16" spans="1:7" ht="15">
      <c r="A16" s="223"/>
      <c r="B16" s="223"/>
      <c r="C16" s="225"/>
      <c r="D16" s="94" t="s">
        <v>49</v>
      </c>
      <c r="E16" s="93">
        <f t="shared" si="0"/>
        <v>0</v>
      </c>
      <c r="F16" s="93">
        <f t="shared" si="0"/>
        <v>0</v>
      </c>
      <c r="G16" s="93">
        <f t="shared" si="0"/>
        <v>0</v>
      </c>
    </row>
    <row r="17" spans="1:7" ht="25.5">
      <c r="A17" s="223"/>
      <c r="B17" s="223"/>
      <c r="C17" s="225"/>
      <c r="D17" s="96" t="s">
        <v>105</v>
      </c>
      <c r="E17" s="81">
        <f t="shared" si="0"/>
        <v>270</v>
      </c>
      <c r="F17" s="81">
        <f t="shared" si="0"/>
        <v>270</v>
      </c>
      <c r="G17" s="81">
        <f t="shared" si="0"/>
        <v>100</v>
      </c>
    </row>
    <row r="18" spans="1:7" ht="25.5">
      <c r="A18" s="223"/>
      <c r="B18" s="223"/>
      <c r="C18" s="225"/>
      <c r="D18" s="92" t="s">
        <v>50</v>
      </c>
      <c r="E18" s="81">
        <f t="shared" si="0"/>
        <v>0</v>
      </c>
      <c r="F18" s="81">
        <f t="shared" si="0"/>
        <v>0</v>
      </c>
      <c r="G18" s="81">
        <f t="shared" si="0"/>
        <v>0</v>
      </c>
    </row>
    <row r="19" spans="1:7" ht="15">
      <c r="A19" s="224"/>
      <c r="B19" s="224"/>
      <c r="C19" s="225"/>
      <c r="D19" s="97" t="s">
        <v>51</v>
      </c>
      <c r="E19" s="93"/>
      <c r="F19" s="93"/>
      <c r="G19" s="93"/>
    </row>
    <row r="20" spans="1:7" ht="15">
      <c r="A20" s="223" t="s">
        <v>26</v>
      </c>
      <c r="B20" s="223" t="s">
        <v>20</v>
      </c>
      <c r="C20" s="225" t="s">
        <v>102</v>
      </c>
      <c r="D20" s="90" t="s">
        <v>44</v>
      </c>
      <c r="E20" s="91">
        <f>E21</f>
        <v>58993.399999999994</v>
      </c>
      <c r="F20" s="91">
        <f>F21</f>
        <v>58993.399999999994</v>
      </c>
      <c r="G20" s="91">
        <f>F20/E20*100</f>
        <v>100</v>
      </c>
    </row>
    <row r="21" spans="1:7" ht="15">
      <c r="A21" s="223"/>
      <c r="B21" s="223"/>
      <c r="C21" s="225"/>
      <c r="D21" s="92" t="s">
        <v>103</v>
      </c>
      <c r="E21" s="93">
        <f>SUM(E23:E26)</f>
        <v>58993.399999999994</v>
      </c>
      <c r="F21" s="93">
        <f>SUM(F23:F26)</f>
        <v>58993.399999999994</v>
      </c>
      <c r="G21" s="93">
        <f>F21/E21*100</f>
        <v>100</v>
      </c>
    </row>
    <row r="22" spans="1:7" ht="15">
      <c r="A22" s="223"/>
      <c r="B22" s="223"/>
      <c r="C22" s="225"/>
      <c r="D22" s="94" t="s">
        <v>47</v>
      </c>
      <c r="E22" s="93"/>
      <c r="F22" s="93"/>
      <c r="G22" s="93"/>
    </row>
    <row r="23" spans="1:7" ht="15">
      <c r="A23" s="223"/>
      <c r="B23" s="223"/>
      <c r="C23" s="225"/>
      <c r="D23" s="95" t="s">
        <v>104</v>
      </c>
      <c r="E23" s="81">
        <f>'ф 1'!N16+'ф 1'!N17+'ф 1'!N18+'ф 1'!N19+'ф 1'!N20+'ф 1'!N22+'ф 1'!N23+'ф 1'!N24</f>
        <v>58723.399999999994</v>
      </c>
      <c r="F23" s="81">
        <f>'ф 1'!O12-'ф 1'!O21</f>
        <v>58723.399999999994</v>
      </c>
      <c r="G23" s="93">
        <f>F23/E23*100</f>
        <v>100</v>
      </c>
    </row>
    <row r="24" spans="1:7" ht="15">
      <c r="A24" s="223"/>
      <c r="B24" s="223"/>
      <c r="C24" s="225"/>
      <c r="D24" s="94" t="s">
        <v>48</v>
      </c>
      <c r="E24" s="93"/>
      <c r="F24" s="93"/>
      <c r="G24" s="93"/>
    </row>
    <row r="25" spans="1:7" ht="15">
      <c r="A25" s="223"/>
      <c r="B25" s="223"/>
      <c r="C25" s="225"/>
      <c r="D25" s="94" t="s">
        <v>49</v>
      </c>
      <c r="E25" s="93"/>
      <c r="F25" s="93"/>
      <c r="G25" s="93"/>
    </row>
    <row r="26" spans="1:7" ht="15">
      <c r="A26" s="223"/>
      <c r="B26" s="223"/>
      <c r="C26" s="225"/>
      <c r="D26" s="96" t="s">
        <v>121</v>
      </c>
      <c r="E26" s="81">
        <f>'ф 1'!N21</f>
        <v>270</v>
      </c>
      <c r="F26" s="81">
        <f>'ф 1'!O21</f>
        <v>270</v>
      </c>
      <c r="G26" s="93">
        <v>100</v>
      </c>
    </row>
    <row r="27" spans="1:7" ht="25.5">
      <c r="A27" s="223"/>
      <c r="B27" s="223"/>
      <c r="C27" s="225"/>
      <c r="D27" s="92" t="s">
        <v>50</v>
      </c>
      <c r="E27" s="93"/>
      <c r="F27" s="93"/>
      <c r="G27" s="93"/>
    </row>
    <row r="28" spans="1:7" ht="15">
      <c r="A28" s="224"/>
      <c r="B28" s="224"/>
      <c r="C28" s="225"/>
      <c r="D28" s="97" t="s">
        <v>51</v>
      </c>
      <c r="E28" s="93"/>
      <c r="F28" s="93"/>
      <c r="G28" s="93"/>
    </row>
  </sheetData>
  <sheetProtection/>
  <mergeCells count="15">
    <mergeCell ref="A20:A28"/>
    <mergeCell ref="B20:B28"/>
    <mergeCell ref="C20:C28"/>
    <mergeCell ref="A8:B9"/>
    <mergeCell ref="C8:C10"/>
    <mergeCell ref="D8:D10"/>
    <mergeCell ref="E9:E10"/>
    <mergeCell ref="F9:F10"/>
    <mergeCell ref="A11:A19"/>
    <mergeCell ref="B11:B19"/>
    <mergeCell ref="C11:C19"/>
    <mergeCell ref="A4:G4"/>
    <mergeCell ref="C6:F6"/>
    <mergeCell ref="E8:F8"/>
    <mergeCell ref="G8:G1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AR338"/>
  <sheetViews>
    <sheetView zoomScalePageLayoutView="0" workbookViewId="0" topLeftCell="A1">
      <selection activeCell="F33" sqref="F33"/>
    </sheetView>
  </sheetViews>
  <sheetFormatPr defaultColWidth="8.8515625" defaultRowHeight="15"/>
  <cols>
    <col min="1" max="4" width="3.00390625" style="28" customWidth="1"/>
    <col min="5" max="5" width="17.28125" style="28" customWidth="1"/>
    <col min="6" max="6" width="14.57421875" style="28" customWidth="1"/>
    <col min="7" max="8" width="8.8515625" style="28" customWidth="1"/>
    <col min="9" max="9" width="33.421875" style="28" customWidth="1"/>
    <col min="10" max="10" width="29.8515625" style="41" customWidth="1"/>
    <col min="11" max="11" width="11.28125" style="40" customWidth="1"/>
    <col min="12" max="16384" width="8.8515625" style="28" customWidth="1"/>
  </cols>
  <sheetData>
    <row r="1" spans="1:14" ht="3" customHeight="1">
      <c r="A1" s="18"/>
      <c r="B1" s="18"/>
      <c r="C1" s="18"/>
      <c r="D1" s="18"/>
      <c r="E1" s="18"/>
      <c r="F1" s="18"/>
      <c r="G1" s="18"/>
      <c r="H1" s="18"/>
      <c r="I1" s="22"/>
      <c r="J1" s="23"/>
      <c r="K1" s="23"/>
      <c r="L1" s="22"/>
      <c r="M1" s="22"/>
      <c r="N1" s="24"/>
    </row>
    <row r="2" spans="1:10" ht="12.75">
      <c r="A2" s="244" t="s">
        <v>129</v>
      </c>
      <c r="B2" s="245"/>
      <c r="C2" s="245"/>
      <c r="D2" s="245"/>
      <c r="E2" s="245"/>
      <c r="F2" s="245"/>
      <c r="G2" s="245"/>
      <c r="H2" s="245"/>
      <c r="I2" s="245"/>
      <c r="J2" s="245"/>
    </row>
    <row r="3" spans="1:10" ht="11.25">
      <c r="A3" s="25"/>
      <c r="B3" s="25"/>
      <c r="C3" s="25"/>
      <c r="D3" s="19"/>
      <c r="E3" s="19"/>
      <c r="F3" s="19"/>
      <c r="G3" s="19"/>
      <c r="H3" s="19"/>
      <c r="I3" s="19"/>
      <c r="J3" s="26"/>
    </row>
    <row r="4" spans="1:11" ht="42" customHeight="1">
      <c r="A4" s="246" t="s">
        <v>22</v>
      </c>
      <c r="B4" s="247"/>
      <c r="C4" s="247"/>
      <c r="D4" s="248"/>
      <c r="E4" s="249" t="s">
        <v>28</v>
      </c>
      <c r="F4" s="249" t="s">
        <v>1</v>
      </c>
      <c r="G4" s="249" t="s">
        <v>63</v>
      </c>
      <c r="H4" s="249" t="s">
        <v>64</v>
      </c>
      <c r="I4" s="249" t="s">
        <v>19</v>
      </c>
      <c r="J4" s="251" t="s">
        <v>54</v>
      </c>
      <c r="K4" s="243" t="s">
        <v>55</v>
      </c>
    </row>
    <row r="5" spans="1:11" ht="15" customHeight="1">
      <c r="A5" s="17" t="s">
        <v>27</v>
      </c>
      <c r="B5" s="17" t="s">
        <v>23</v>
      </c>
      <c r="C5" s="17" t="s">
        <v>24</v>
      </c>
      <c r="D5" s="17" t="s">
        <v>25</v>
      </c>
      <c r="E5" s="250"/>
      <c r="F5" s="250"/>
      <c r="G5" s="250"/>
      <c r="H5" s="250"/>
      <c r="I5" s="250"/>
      <c r="J5" s="252"/>
      <c r="K5" s="243"/>
    </row>
    <row r="6" spans="1:11" s="46" customFormat="1" ht="81" customHeight="1">
      <c r="A6" s="61">
        <v>2</v>
      </c>
      <c r="B6" s="61">
        <v>2</v>
      </c>
      <c r="C6" s="61"/>
      <c r="D6" s="61"/>
      <c r="E6" s="56" t="s">
        <v>140</v>
      </c>
      <c r="F6" s="127"/>
      <c r="G6" s="127"/>
      <c r="H6" s="127"/>
      <c r="I6" s="127"/>
      <c r="J6" s="127"/>
      <c r="K6" s="128"/>
    </row>
    <row r="7" spans="1:11" s="48" customFormat="1" ht="92.25" customHeight="1">
      <c r="A7" s="129" t="s">
        <v>26</v>
      </c>
      <c r="B7" s="49" t="s">
        <v>20</v>
      </c>
      <c r="C7" s="49" t="s">
        <v>21</v>
      </c>
      <c r="D7" s="61"/>
      <c r="E7" s="50" t="s">
        <v>141</v>
      </c>
      <c r="F7" s="50" t="s">
        <v>273</v>
      </c>
      <c r="G7" s="130" t="s">
        <v>143</v>
      </c>
      <c r="H7" s="51">
        <v>2017</v>
      </c>
      <c r="I7" s="50" t="s">
        <v>144</v>
      </c>
      <c r="J7" s="50" t="s">
        <v>250</v>
      </c>
      <c r="K7" s="131"/>
    </row>
    <row r="8" spans="1:11" s="54" customFormat="1" ht="120.75" customHeight="1">
      <c r="A8" s="129" t="s">
        <v>26</v>
      </c>
      <c r="B8" s="49" t="s">
        <v>20</v>
      </c>
      <c r="C8" s="49" t="s">
        <v>20</v>
      </c>
      <c r="D8" s="49"/>
      <c r="E8" s="50" t="s">
        <v>145</v>
      </c>
      <c r="F8" s="50" t="s">
        <v>273</v>
      </c>
      <c r="G8" s="130" t="s">
        <v>143</v>
      </c>
      <c r="H8" s="51">
        <v>2017</v>
      </c>
      <c r="I8" s="52" t="s">
        <v>146</v>
      </c>
      <c r="J8" s="52" t="s">
        <v>147</v>
      </c>
      <c r="K8" s="53"/>
    </row>
    <row r="9" spans="1:11" s="54" customFormat="1" ht="147.75" customHeight="1">
      <c r="A9" s="129" t="s">
        <v>26</v>
      </c>
      <c r="B9" s="49" t="s">
        <v>20</v>
      </c>
      <c r="C9" s="49" t="s">
        <v>84</v>
      </c>
      <c r="D9" s="49"/>
      <c r="E9" s="50" t="s">
        <v>148</v>
      </c>
      <c r="F9" s="50" t="s">
        <v>274</v>
      </c>
      <c r="G9" s="130" t="s">
        <v>143</v>
      </c>
      <c r="H9" s="51">
        <v>2017</v>
      </c>
      <c r="I9" s="52" t="s">
        <v>149</v>
      </c>
      <c r="J9" s="52" t="s">
        <v>150</v>
      </c>
      <c r="K9" s="55"/>
    </row>
    <row r="10" spans="1:11" s="46" customFormat="1" ht="62.25" customHeight="1">
      <c r="A10" s="129" t="s">
        <v>26</v>
      </c>
      <c r="B10" s="49" t="s">
        <v>20</v>
      </c>
      <c r="C10" s="49" t="s">
        <v>89</v>
      </c>
      <c r="D10" s="49"/>
      <c r="E10" s="50" t="s">
        <v>151</v>
      </c>
      <c r="F10" s="50" t="s">
        <v>152</v>
      </c>
      <c r="G10" s="130" t="s">
        <v>143</v>
      </c>
      <c r="H10" s="51">
        <v>2017</v>
      </c>
      <c r="I10" s="52" t="s">
        <v>153</v>
      </c>
      <c r="J10" s="52" t="s">
        <v>154</v>
      </c>
      <c r="K10" s="55"/>
    </row>
    <row r="11" spans="1:11" s="46" customFormat="1" ht="18.75" customHeight="1">
      <c r="A11" s="129" t="s">
        <v>26</v>
      </c>
      <c r="B11" s="49" t="s">
        <v>20</v>
      </c>
      <c r="C11" s="49" t="s">
        <v>92</v>
      </c>
      <c r="D11" s="49"/>
      <c r="E11" s="50" t="s">
        <v>155</v>
      </c>
      <c r="F11" s="50" t="s">
        <v>152</v>
      </c>
      <c r="G11" s="130" t="s">
        <v>143</v>
      </c>
      <c r="H11" s="51">
        <v>2017</v>
      </c>
      <c r="I11" s="52" t="s">
        <v>156</v>
      </c>
      <c r="J11" s="52" t="s">
        <v>154</v>
      </c>
      <c r="K11" s="53"/>
    </row>
    <row r="12" spans="1:11" s="48" customFormat="1" ht="69" customHeight="1">
      <c r="A12" s="129" t="s">
        <v>26</v>
      </c>
      <c r="B12" s="49" t="s">
        <v>20</v>
      </c>
      <c r="C12" s="49" t="s">
        <v>137</v>
      </c>
      <c r="D12" s="49"/>
      <c r="E12" s="50" t="s">
        <v>157</v>
      </c>
      <c r="F12" s="50" t="s">
        <v>142</v>
      </c>
      <c r="G12" s="130" t="s">
        <v>143</v>
      </c>
      <c r="H12" s="51">
        <v>2017</v>
      </c>
      <c r="I12" s="52" t="s">
        <v>158</v>
      </c>
      <c r="J12" s="52" t="s">
        <v>159</v>
      </c>
      <c r="K12" s="53"/>
    </row>
    <row r="13" spans="1:11" s="54" customFormat="1" ht="143.25" customHeight="1">
      <c r="A13" s="129" t="s">
        <v>26</v>
      </c>
      <c r="B13" s="49" t="s">
        <v>20</v>
      </c>
      <c r="C13" s="49" t="s">
        <v>160</v>
      </c>
      <c r="D13" s="49"/>
      <c r="E13" s="50" t="s">
        <v>161</v>
      </c>
      <c r="F13" s="50" t="s">
        <v>142</v>
      </c>
      <c r="G13" s="130" t="s">
        <v>143</v>
      </c>
      <c r="H13" s="51">
        <v>2017</v>
      </c>
      <c r="I13" s="52" t="s">
        <v>162</v>
      </c>
      <c r="J13" s="52" t="s">
        <v>163</v>
      </c>
      <c r="K13" s="53"/>
    </row>
    <row r="14" spans="1:11" s="54" customFormat="1" ht="81.75" customHeight="1">
      <c r="A14" s="129" t="s">
        <v>26</v>
      </c>
      <c r="B14" s="49" t="s">
        <v>20</v>
      </c>
      <c r="C14" s="49" t="s">
        <v>95</v>
      </c>
      <c r="D14" s="49"/>
      <c r="E14" s="50" t="s">
        <v>96</v>
      </c>
      <c r="F14" s="50" t="s">
        <v>164</v>
      </c>
      <c r="G14" s="130" t="s">
        <v>143</v>
      </c>
      <c r="H14" s="51">
        <v>2017</v>
      </c>
      <c r="I14" s="52"/>
      <c r="J14" s="52"/>
      <c r="K14" s="53"/>
    </row>
    <row r="15" spans="1:11" s="46" customFormat="1" ht="300.75" customHeight="1">
      <c r="A15" s="129" t="s">
        <v>26</v>
      </c>
      <c r="B15" s="49" t="s">
        <v>20</v>
      </c>
      <c r="C15" s="49" t="s">
        <v>95</v>
      </c>
      <c r="D15" s="49" t="s">
        <v>21</v>
      </c>
      <c r="E15" s="50" t="s">
        <v>165</v>
      </c>
      <c r="F15" s="50" t="s">
        <v>142</v>
      </c>
      <c r="G15" s="130" t="s">
        <v>143</v>
      </c>
      <c r="H15" s="51">
        <v>2017</v>
      </c>
      <c r="I15" s="50" t="s">
        <v>166</v>
      </c>
      <c r="J15" s="52" t="s">
        <v>246</v>
      </c>
      <c r="K15" s="53"/>
    </row>
    <row r="16" spans="1:11" s="54" customFormat="1" ht="309" customHeight="1">
      <c r="A16" s="129" t="s">
        <v>26</v>
      </c>
      <c r="B16" s="55"/>
      <c r="C16" s="49" t="s">
        <v>95</v>
      </c>
      <c r="D16" s="49" t="s">
        <v>20</v>
      </c>
      <c r="E16" s="50" t="s">
        <v>167</v>
      </c>
      <c r="F16" s="50" t="s">
        <v>168</v>
      </c>
      <c r="G16" s="130" t="s">
        <v>143</v>
      </c>
      <c r="H16" s="51">
        <v>2017</v>
      </c>
      <c r="I16" s="52" t="s">
        <v>166</v>
      </c>
      <c r="J16" s="52" t="s">
        <v>272</v>
      </c>
      <c r="K16" s="53"/>
    </row>
    <row r="17" spans="1:11" ht="255">
      <c r="A17" s="129" t="s">
        <v>26</v>
      </c>
      <c r="B17" s="55">
        <v>2</v>
      </c>
      <c r="C17" s="49" t="s">
        <v>169</v>
      </c>
      <c r="D17" s="49"/>
      <c r="E17" s="52" t="s">
        <v>170</v>
      </c>
      <c r="F17" s="52" t="s">
        <v>171</v>
      </c>
      <c r="G17" s="130" t="s">
        <v>143</v>
      </c>
      <c r="H17" s="51">
        <v>2017</v>
      </c>
      <c r="I17" s="52" t="s">
        <v>172</v>
      </c>
      <c r="J17" s="52" t="s">
        <v>173</v>
      </c>
      <c r="K17" s="53"/>
    </row>
    <row r="18" spans="1:11" ht="127.5">
      <c r="A18" s="129" t="s">
        <v>26</v>
      </c>
      <c r="B18" s="55">
        <v>2</v>
      </c>
      <c r="C18" s="49" t="s">
        <v>174</v>
      </c>
      <c r="D18" s="49"/>
      <c r="E18" s="50" t="s">
        <v>175</v>
      </c>
      <c r="F18" s="50" t="s">
        <v>152</v>
      </c>
      <c r="G18" s="130" t="s">
        <v>143</v>
      </c>
      <c r="H18" s="51">
        <v>2017</v>
      </c>
      <c r="I18" s="50" t="s">
        <v>176</v>
      </c>
      <c r="J18" s="50" t="s">
        <v>177</v>
      </c>
      <c r="K18" s="53"/>
    </row>
    <row r="19" spans="1:11" ht="69" customHeight="1">
      <c r="A19" s="129" t="s">
        <v>26</v>
      </c>
      <c r="B19" s="49" t="s">
        <v>20</v>
      </c>
      <c r="C19" s="49" t="s">
        <v>80</v>
      </c>
      <c r="D19" s="49"/>
      <c r="E19" s="50" t="s">
        <v>178</v>
      </c>
      <c r="F19" s="50" t="s">
        <v>142</v>
      </c>
      <c r="G19" s="130" t="s">
        <v>143</v>
      </c>
      <c r="H19" s="51">
        <v>2017</v>
      </c>
      <c r="I19" s="50"/>
      <c r="J19" s="50"/>
      <c r="K19" s="53"/>
    </row>
    <row r="20" spans="1:11" ht="357">
      <c r="A20" s="129" t="s">
        <v>26</v>
      </c>
      <c r="B20" s="49" t="s">
        <v>20</v>
      </c>
      <c r="C20" s="49" t="s">
        <v>80</v>
      </c>
      <c r="D20" s="49" t="s">
        <v>21</v>
      </c>
      <c r="E20" s="50" t="s">
        <v>179</v>
      </c>
      <c r="F20" s="50" t="s">
        <v>180</v>
      </c>
      <c r="G20" s="130" t="s">
        <v>143</v>
      </c>
      <c r="H20" s="51">
        <v>2017</v>
      </c>
      <c r="I20" s="52" t="s">
        <v>181</v>
      </c>
      <c r="J20" s="52" t="s">
        <v>182</v>
      </c>
      <c r="K20" s="53"/>
    </row>
    <row r="21" spans="1:11" ht="127.5">
      <c r="A21" s="129" t="s">
        <v>26</v>
      </c>
      <c r="B21" s="55">
        <v>2</v>
      </c>
      <c r="C21" s="49">
        <v>12</v>
      </c>
      <c r="D21" s="55"/>
      <c r="E21" s="50" t="s">
        <v>99</v>
      </c>
      <c r="F21" s="50" t="s">
        <v>152</v>
      </c>
      <c r="G21" s="130" t="s">
        <v>143</v>
      </c>
      <c r="H21" s="132" t="s">
        <v>183</v>
      </c>
      <c r="I21" s="52" t="s">
        <v>184</v>
      </c>
      <c r="J21" s="52" t="s">
        <v>154</v>
      </c>
      <c r="K21" s="53"/>
    </row>
    <row r="22" spans="1:11" ht="41.25" customHeight="1">
      <c r="A22" s="129" t="s">
        <v>26</v>
      </c>
      <c r="B22" s="55">
        <v>2</v>
      </c>
      <c r="C22" s="55">
        <v>13</v>
      </c>
      <c r="D22" s="55"/>
      <c r="E22" s="50" t="s">
        <v>185</v>
      </c>
      <c r="F22" s="50" t="s">
        <v>152</v>
      </c>
      <c r="G22" s="130" t="s">
        <v>143</v>
      </c>
      <c r="H22" s="132" t="s">
        <v>183</v>
      </c>
      <c r="I22" s="133" t="s">
        <v>185</v>
      </c>
      <c r="J22" s="133" t="s">
        <v>186</v>
      </c>
      <c r="K22" s="53"/>
    </row>
    <row r="23" spans="1:11" ht="128.25" thickBot="1">
      <c r="A23" s="151" t="s">
        <v>26</v>
      </c>
      <c r="B23" s="49" t="s">
        <v>84</v>
      </c>
      <c r="C23" s="49"/>
      <c r="D23" s="49"/>
      <c r="E23" s="152" t="s">
        <v>251</v>
      </c>
      <c r="F23" s="153"/>
      <c r="G23" s="154"/>
      <c r="H23" s="155"/>
      <c r="I23" s="156"/>
      <c r="J23" s="156"/>
      <c r="K23" s="53"/>
    </row>
    <row r="24" spans="1:11" ht="63" customHeight="1" thickBot="1">
      <c r="A24" s="151" t="s">
        <v>26</v>
      </c>
      <c r="B24" s="49" t="s">
        <v>84</v>
      </c>
      <c r="C24" s="98" t="s">
        <v>21</v>
      </c>
      <c r="D24" s="98"/>
      <c r="E24" s="157" t="s">
        <v>187</v>
      </c>
      <c r="F24" s="158"/>
      <c r="G24" s="130" t="s">
        <v>143</v>
      </c>
      <c r="H24" s="51">
        <v>2017</v>
      </c>
      <c r="I24" s="52"/>
      <c r="J24" s="52"/>
      <c r="K24" s="55"/>
    </row>
    <row r="25" spans="1:11" ht="115.5" thickBot="1">
      <c r="A25" s="151" t="s">
        <v>26</v>
      </c>
      <c r="B25" s="49" t="s">
        <v>84</v>
      </c>
      <c r="C25" s="49" t="s">
        <v>21</v>
      </c>
      <c r="D25" s="49" t="s">
        <v>20</v>
      </c>
      <c r="E25" s="159" t="s">
        <v>188</v>
      </c>
      <c r="F25" s="160" t="s">
        <v>189</v>
      </c>
      <c r="G25" s="130" t="s">
        <v>143</v>
      </c>
      <c r="H25" s="51">
        <v>2017</v>
      </c>
      <c r="I25" s="161" t="s">
        <v>190</v>
      </c>
      <c r="J25" s="161" t="s">
        <v>191</v>
      </c>
      <c r="K25" s="162"/>
    </row>
    <row r="26" spans="1:11" ht="153.75" thickBot="1">
      <c r="A26" s="151" t="s">
        <v>26</v>
      </c>
      <c r="B26" s="49" t="s">
        <v>84</v>
      </c>
      <c r="C26" s="49" t="s">
        <v>21</v>
      </c>
      <c r="D26" s="49" t="s">
        <v>84</v>
      </c>
      <c r="E26" s="160" t="s">
        <v>192</v>
      </c>
      <c r="F26" s="160" t="s">
        <v>193</v>
      </c>
      <c r="G26" s="130" t="s">
        <v>143</v>
      </c>
      <c r="H26" s="51">
        <v>2017</v>
      </c>
      <c r="I26" s="159" t="s">
        <v>194</v>
      </c>
      <c r="J26" s="156" t="s">
        <v>195</v>
      </c>
      <c r="K26" s="162"/>
    </row>
    <row r="27" spans="1:11" ht="178.5">
      <c r="A27" s="151" t="s">
        <v>26</v>
      </c>
      <c r="B27" s="49" t="s">
        <v>84</v>
      </c>
      <c r="C27" s="146" t="s">
        <v>21</v>
      </c>
      <c r="D27" s="163" t="s">
        <v>89</v>
      </c>
      <c r="E27" s="159" t="s">
        <v>196</v>
      </c>
      <c r="F27" s="159" t="s">
        <v>197</v>
      </c>
      <c r="G27" s="154" t="s">
        <v>143</v>
      </c>
      <c r="H27" s="155">
        <v>2017</v>
      </c>
      <c r="I27" s="52" t="s">
        <v>198</v>
      </c>
      <c r="J27" s="156" t="s">
        <v>252</v>
      </c>
      <c r="K27" s="196"/>
    </row>
    <row r="28" spans="1:11" ht="267.75">
      <c r="A28" s="151" t="s">
        <v>26</v>
      </c>
      <c r="B28" s="49" t="s">
        <v>84</v>
      </c>
      <c r="C28" s="49" t="s">
        <v>21</v>
      </c>
      <c r="D28" s="49" t="s">
        <v>92</v>
      </c>
      <c r="E28" s="134" t="s">
        <v>199</v>
      </c>
      <c r="F28" s="149" t="s">
        <v>200</v>
      </c>
      <c r="G28" s="164" t="s">
        <v>143</v>
      </c>
      <c r="H28" s="51">
        <v>2017</v>
      </c>
      <c r="I28" s="52" t="s">
        <v>201</v>
      </c>
      <c r="J28" s="52" t="s">
        <v>202</v>
      </c>
      <c r="K28" s="197"/>
    </row>
    <row r="29" spans="1:11" ht="89.25">
      <c r="A29" s="151" t="s">
        <v>26</v>
      </c>
      <c r="B29" s="49" t="s">
        <v>84</v>
      </c>
      <c r="C29" s="49" t="s">
        <v>21</v>
      </c>
      <c r="D29" s="49" t="s">
        <v>137</v>
      </c>
      <c r="E29" s="134" t="s">
        <v>203</v>
      </c>
      <c r="F29" s="134" t="s">
        <v>204</v>
      </c>
      <c r="G29" s="164" t="s">
        <v>143</v>
      </c>
      <c r="H29" s="51">
        <v>2017</v>
      </c>
      <c r="I29" s="52" t="s">
        <v>205</v>
      </c>
      <c r="J29" s="52" t="s">
        <v>253</v>
      </c>
      <c r="K29" s="147"/>
    </row>
    <row r="30" spans="1:11" ht="102">
      <c r="A30" s="151" t="s">
        <v>26</v>
      </c>
      <c r="B30" s="49" t="s">
        <v>84</v>
      </c>
      <c r="C30" s="49" t="s">
        <v>21</v>
      </c>
      <c r="D30" s="49" t="s">
        <v>160</v>
      </c>
      <c r="E30" s="135" t="s">
        <v>206</v>
      </c>
      <c r="F30" s="135" t="s">
        <v>204</v>
      </c>
      <c r="G30" s="164" t="s">
        <v>143</v>
      </c>
      <c r="H30" s="51">
        <v>2017</v>
      </c>
      <c r="I30" s="52" t="s">
        <v>207</v>
      </c>
      <c r="J30" s="52" t="s">
        <v>254</v>
      </c>
      <c r="K30" s="147"/>
    </row>
    <row r="31" spans="1:11" ht="63.75">
      <c r="A31" s="151" t="s">
        <v>26</v>
      </c>
      <c r="B31" s="49" t="s">
        <v>84</v>
      </c>
      <c r="C31" s="49" t="s">
        <v>21</v>
      </c>
      <c r="D31" s="49" t="s">
        <v>95</v>
      </c>
      <c r="E31" s="134" t="s">
        <v>208</v>
      </c>
      <c r="F31" s="134" t="s">
        <v>193</v>
      </c>
      <c r="G31" s="164" t="s">
        <v>143</v>
      </c>
      <c r="H31" s="51">
        <v>2017</v>
      </c>
      <c r="I31" s="52" t="s">
        <v>209</v>
      </c>
      <c r="J31" s="52" t="s">
        <v>210</v>
      </c>
      <c r="K31" s="147"/>
    </row>
    <row r="32" spans="1:11" ht="64.5" thickBot="1">
      <c r="A32" s="151" t="s">
        <v>26</v>
      </c>
      <c r="B32" s="49" t="s">
        <v>84</v>
      </c>
      <c r="C32" s="49" t="s">
        <v>20</v>
      </c>
      <c r="D32" s="146"/>
      <c r="E32" s="165" t="s">
        <v>211</v>
      </c>
      <c r="F32" s="108"/>
      <c r="G32" s="130"/>
      <c r="H32" s="51"/>
      <c r="I32" s="52"/>
      <c r="J32" s="136"/>
      <c r="K32" s="53"/>
    </row>
    <row r="33" spans="1:11" ht="128.25" thickBot="1">
      <c r="A33" s="151" t="s">
        <v>26</v>
      </c>
      <c r="B33" s="49" t="s">
        <v>84</v>
      </c>
      <c r="C33" s="49" t="s">
        <v>20</v>
      </c>
      <c r="D33" s="49" t="s">
        <v>21</v>
      </c>
      <c r="E33" s="160" t="s">
        <v>212</v>
      </c>
      <c r="F33" s="166" t="s">
        <v>200</v>
      </c>
      <c r="G33" s="130" t="s">
        <v>143</v>
      </c>
      <c r="H33" s="51">
        <v>2017</v>
      </c>
      <c r="I33" s="52" t="s">
        <v>213</v>
      </c>
      <c r="J33" s="52" t="s">
        <v>214</v>
      </c>
      <c r="K33" s="53"/>
    </row>
    <row r="34" spans="1:11" ht="192" thickBot="1">
      <c r="A34" s="151" t="s">
        <v>26</v>
      </c>
      <c r="B34" s="49" t="s">
        <v>84</v>
      </c>
      <c r="C34" s="49" t="s">
        <v>20</v>
      </c>
      <c r="D34" s="49" t="s">
        <v>20</v>
      </c>
      <c r="E34" s="167" t="s">
        <v>215</v>
      </c>
      <c r="F34" s="166" t="s">
        <v>200</v>
      </c>
      <c r="G34" s="130" t="s">
        <v>143</v>
      </c>
      <c r="H34" s="51">
        <v>2017</v>
      </c>
      <c r="I34" s="52" t="s">
        <v>216</v>
      </c>
      <c r="J34" s="52" t="s">
        <v>255</v>
      </c>
      <c r="K34" s="53"/>
    </row>
    <row r="35" spans="1:11" ht="128.25" thickBot="1">
      <c r="A35" s="151" t="s">
        <v>26</v>
      </c>
      <c r="B35" s="98" t="s">
        <v>84</v>
      </c>
      <c r="C35" s="98" t="s">
        <v>20</v>
      </c>
      <c r="D35" s="98" t="s">
        <v>84</v>
      </c>
      <c r="E35" s="174" t="s">
        <v>217</v>
      </c>
      <c r="F35" s="175" t="s">
        <v>218</v>
      </c>
      <c r="G35" s="170" t="s">
        <v>143</v>
      </c>
      <c r="H35" s="171" t="s">
        <v>183</v>
      </c>
      <c r="I35" s="173" t="s">
        <v>256</v>
      </c>
      <c r="J35" s="172" t="s">
        <v>257</v>
      </c>
      <c r="K35" s="168"/>
    </row>
    <row r="36" spans="1:11" ht="293.25">
      <c r="A36" s="151" t="s">
        <v>26</v>
      </c>
      <c r="B36" s="98" t="s">
        <v>84</v>
      </c>
      <c r="C36" s="98" t="s">
        <v>20</v>
      </c>
      <c r="D36" s="98" t="s">
        <v>89</v>
      </c>
      <c r="E36" s="107" t="s">
        <v>219</v>
      </c>
      <c r="F36" s="169" t="s">
        <v>193</v>
      </c>
      <c r="G36" s="170" t="s">
        <v>143</v>
      </c>
      <c r="H36" s="171" t="s">
        <v>183</v>
      </c>
      <c r="I36" s="107" t="s">
        <v>220</v>
      </c>
      <c r="J36" s="172" t="s">
        <v>221</v>
      </c>
      <c r="K36" s="168"/>
    </row>
    <row r="37" spans="1:11" ht="191.25">
      <c r="A37" s="151" t="s">
        <v>26</v>
      </c>
      <c r="B37" s="98" t="s">
        <v>84</v>
      </c>
      <c r="C37" s="98" t="s">
        <v>20</v>
      </c>
      <c r="D37" s="98" t="s">
        <v>92</v>
      </c>
      <c r="E37" s="107" t="s">
        <v>222</v>
      </c>
      <c r="F37" s="169" t="s">
        <v>193</v>
      </c>
      <c r="G37" s="170" t="s">
        <v>143</v>
      </c>
      <c r="H37" s="171" t="s">
        <v>183</v>
      </c>
      <c r="I37" s="173"/>
      <c r="J37" s="172" t="s">
        <v>258</v>
      </c>
      <c r="K37" s="168"/>
    </row>
    <row r="38" spans="1:11" ht="127.5">
      <c r="A38" s="234" t="s">
        <v>26</v>
      </c>
      <c r="B38" s="236">
        <v>3</v>
      </c>
      <c r="C38" s="236">
        <v>2</v>
      </c>
      <c r="D38" s="236">
        <v>6</v>
      </c>
      <c r="E38" s="134" t="s">
        <v>223</v>
      </c>
      <c r="F38" s="237" t="s">
        <v>218</v>
      </c>
      <c r="G38" s="238" t="s">
        <v>143</v>
      </c>
      <c r="H38" s="239" t="s">
        <v>183</v>
      </c>
      <c r="I38" s="240" t="s">
        <v>224</v>
      </c>
      <c r="J38" s="137" t="s">
        <v>259</v>
      </c>
      <c r="K38" s="241"/>
    </row>
    <row r="39" spans="1:11" ht="127.5">
      <c r="A39" s="235"/>
      <c r="B39" s="235"/>
      <c r="C39" s="235"/>
      <c r="D39" s="235"/>
      <c r="E39" s="134" t="s">
        <v>225</v>
      </c>
      <c r="F39" s="235"/>
      <c r="G39" s="235"/>
      <c r="H39" s="235"/>
      <c r="I39" s="235"/>
      <c r="J39" s="53" t="s">
        <v>260</v>
      </c>
      <c r="K39" s="242"/>
    </row>
    <row r="40" spans="1:11" ht="63.75">
      <c r="A40" s="235"/>
      <c r="B40" s="235"/>
      <c r="C40" s="235"/>
      <c r="D40" s="235"/>
      <c r="E40" s="134" t="s">
        <v>226</v>
      </c>
      <c r="F40" s="235"/>
      <c r="G40" s="235"/>
      <c r="H40" s="235"/>
      <c r="I40" s="235"/>
      <c r="J40" s="137" t="s">
        <v>261</v>
      </c>
      <c r="K40" s="242"/>
    </row>
    <row r="41" spans="1:11" ht="114.75">
      <c r="A41" s="235"/>
      <c r="B41" s="235"/>
      <c r="C41" s="235"/>
      <c r="D41" s="235"/>
      <c r="E41" s="134" t="s">
        <v>230</v>
      </c>
      <c r="F41" s="235"/>
      <c r="G41" s="235"/>
      <c r="H41" s="235"/>
      <c r="I41" s="235"/>
      <c r="J41" s="138" t="s">
        <v>231</v>
      </c>
      <c r="K41" s="242"/>
    </row>
    <row r="42" spans="1:11" ht="63.75">
      <c r="A42" s="235"/>
      <c r="B42" s="235"/>
      <c r="C42" s="235"/>
      <c r="D42" s="235"/>
      <c r="E42" s="134" t="s">
        <v>227</v>
      </c>
      <c r="F42" s="235"/>
      <c r="G42" s="235"/>
      <c r="H42" s="235"/>
      <c r="I42" s="235"/>
      <c r="J42" s="137" t="s">
        <v>262</v>
      </c>
      <c r="K42" s="242"/>
    </row>
    <row r="43" spans="1:11" ht="89.25">
      <c r="A43" s="235"/>
      <c r="B43" s="235"/>
      <c r="C43" s="235"/>
      <c r="D43" s="235"/>
      <c r="E43" s="134" t="s">
        <v>228</v>
      </c>
      <c r="F43" s="235"/>
      <c r="G43" s="235"/>
      <c r="H43" s="235"/>
      <c r="I43" s="235"/>
      <c r="J43" s="138" t="s">
        <v>229</v>
      </c>
      <c r="K43" s="242"/>
    </row>
    <row r="44" spans="1:11" ht="12.75">
      <c r="A44" s="235"/>
      <c r="B44" s="235"/>
      <c r="C44" s="235"/>
      <c r="D44" s="235"/>
      <c r="E44" s="139" t="s">
        <v>232</v>
      </c>
      <c r="F44" s="235"/>
      <c r="G44" s="235"/>
      <c r="H44" s="235"/>
      <c r="I44" s="235"/>
      <c r="J44" s="140"/>
      <c r="K44" s="242"/>
    </row>
    <row r="45" spans="1:11" ht="153">
      <c r="A45" s="134" t="s">
        <v>26</v>
      </c>
      <c r="B45" s="134" t="s">
        <v>84</v>
      </c>
      <c r="C45" s="134">
        <v>2</v>
      </c>
      <c r="D45" s="134">
        <v>7</v>
      </c>
      <c r="E45" s="134" t="s">
        <v>233</v>
      </c>
      <c r="F45" s="149" t="s">
        <v>234</v>
      </c>
      <c r="G45" s="134" t="s">
        <v>143</v>
      </c>
      <c r="H45" s="134">
        <v>2017</v>
      </c>
      <c r="I45" s="134" t="s">
        <v>235</v>
      </c>
      <c r="J45" s="134" t="s">
        <v>263</v>
      </c>
      <c r="K45" s="150"/>
    </row>
    <row r="46" spans="1:11" ht="114.75">
      <c r="A46" s="129" t="s">
        <v>26</v>
      </c>
      <c r="B46" s="49" t="s">
        <v>84</v>
      </c>
      <c r="C46" s="129">
        <v>2</v>
      </c>
      <c r="D46" s="129">
        <v>8</v>
      </c>
      <c r="E46" s="134" t="s">
        <v>236</v>
      </c>
      <c r="F46" s="148"/>
      <c r="G46" s="130" t="s">
        <v>143</v>
      </c>
      <c r="H46" s="51">
        <v>2017</v>
      </c>
      <c r="I46" s="134" t="s">
        <v>237</v>
      </c>
      <c r="J46" s="134" t="s">
        <v>264</v>
      </c>
      <c r="K46" s="150"/>
    </row>
    <row r="47" spans="1:11" ht="127.5">
      <c r="A47" s="129" t="s">
        <v>26</v>
      </c>
      <c r="B47" s="49" t="s">
        <v>84</v>
      </c>
      <c r="C47" s="129">
        <v>2</v>
      </c>
      <c r="D47" s="129">
        <v>9</v>
      </c>
      <c r="E47" s="134" t="s">
        <v>238</v>
      </c>
      <c r="F47" s="149" t="s">
        <v>200</v>
      </c>
      <c r="G47" s="130" t="s">
        <v>143</v>
      </c>
      <c r="H47" s="51">
        <v>2017</v>
      </c>
      <c r="I47" s="134" t="s">
        <v>239</v>
      </c>
      <c r="J47" s="52" t="s">
        <v>240</v>
      </c>
      <c r="K47" s="53"/>
    </row>
    <row r="48" spans="1:11" ht="216.75">
      <c r="A48" s="129" t="s">
        <v>26</v>
      </c>
      <c r="B48" s="49" t="s">
        <v>84</v>
      </c>
      <c r="C48" s="129">
        <v>2</v>
      </c>
      <c r="D48" s="129">
        <v>10</v>
      </c>
      <c r="E48" s="134" t="s">
        <v>241</v>
      </c>
      <c r="F48" s="149" t="s">
        <v>86</v>
      </c>
      <c r="G48" s="130" t="s">
        <v>143</v>
      </c>
      <c r="H48" s="51">
        <v>2017</v>
      </c>
      <c r="I48" s="134" t="s">
        <v>242</v>
      </c>
      <c r="J48" s="52" t="s">
        <v>265</v>
      </c>
      <c r="K48" s="53"/>
    </row>
    <row r="49" spans="1:11" ht="114.75">
      <c r="A49" s="129" t="s">
        <v>26</v>
      </c>
      <c r="B49" s="49" t="s">
        <v>84</v>
      </c>
      <c r="C49" s="129">
        <v>2</v>
      </c>
      <c r="D49" s="129">
        <v>11</v>
      </c>
      <c r="E49" s="134" t="s">
        <v>243</v>
      </c>
      <c r="F49" s="149" t="s">
        <v>244</v>
      </c>
      <c r="G49" s="130" t="s">
        <v>143</v>
      </c>
      <c r="H49" s="51">
        <v>2017</v>
      </c>
      <c r="I49" s="52" t="s">
        <v>245</v>
      </c>
      <c r="J49" s="52" t="s">
        <v>266</v>
      </c>
      <c r="K49" s="53"/>
    </row>
    <row r="338" ht="15"/>
  </sheetData>
  <sheetProtection/>
  <mergeCells count="19">
    <mergeCell ref="K4:K5"/>
    <mergeCell ref="A2:J2"/>
    <mergeCell ref="A4:D4"/>
    <mergeCell ref="E4:E5"/>
    <mergeCell ref="F4:F5"/>
    <mergeCell ref="G4:G5"/>
    <mergeCell ref="J4:J5"/>
    <mergeCell ref="I4:I5"/>
    <mergeCell ref="H4:H5"/>
    <mergeCell ref="K27:K28"/>
    <mergeCell ref="A38:A44"/>
    <mergeCell ref="B38:B44"/>
    <mergeCell ref="C38:C44"/>
    <mergeCell ref="D38:D44"/>
    <mergeCell ref="F38:F44"/>
    <mergeCell ref="G38:G44"/>
    <mergeCell ref="H38:H44"/>
    <mergeCell ref="I38:I44"/>
    <mergeCell ref="K38:K44"/>
  </mergeCells>
  <hyperlinks>
    <hyperlink ref="E6" location="Par338" tooltip="Ссылка на текущий документ" display="Par338"/>
  </hyperlink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K14"/>
  <sheetViews>
    <sheetView zoomScalePageLayoutView="0" workbookViewId="0" topLeftCell="A1">
      <selection activeCell="I18" sqref="I18"/>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9" width="10.7109375" style="0" customWidth="1"/>
    <col min="10" max="10" width="12.28125" style="0" customWidth="1"/>
    <col min="11" max="11" width="11.7109375" style="0" customWidth="1"/>
  </cols>
  <sheetData>
    <row r="1" spans="1:11" s="11" customFormat="1" ht="13.5" customHeight="1">
      <c r="A1" s="5"/>
      <c r="B1" s="5"/>
      <c r="C1" s="5"/>
      <c r="D1" s="5"/>
      <c r="E1" s="5"/>
      <c r="F1" s="5"/>
      <c r="G1" s="5"/>
      <c r="H1" s="5"/>
      <c r="I1" s="3"/>
      <c r="K1" s="5"/>
    </row>
    <row r="2" spans="1:11" s="11" customFormat="1" ht="13.5" customHeight="1">
      <c r="A2" s="5"/>
      <c r="B2" s="5"/>
      <c r="C2" s="5"/>
      <c r="D2" s="5"/>
      <c r="E2" s="4"/>
      <c r="F2" s="4"/>
      <c r="G2" s="4"/>
      <c r="H2" s="4"/>
      <c r="I2" s="4"/>
      <c r="J2" s="4"/>
      <c r="K2" s="4"/>
    </row>
    <row r="3" spans="1:11" ht="46.5" customHeight="1">
      <c r="A3" s="255" t="s">
        <v>114</v>
      </c>
      <c r="B3" s="256"/>
      <c r="C3" s="256"/>
      <c r="D3" s="256"/>
      <c r="E3" s="256"/>
      <c r="F3" s="256"/>
      <c r="G3" s="256"/>
      <c r="H3" s="256"/>
      <c r="I3" s="256"/>
      <c r="J3" s="256"/>
      <c r="K3" s="256"/>
    </row>
    <row r="4" spans="1:11" ht="18.75">
      <c r="A4" s="76"/>
      <c r="B4" s="77"/>
      <c r="C4" s="77"/>
      <c r="D4" s="77"/>
      <c r="E4" s="257" t="s">
        <v>123</v>
      </c>
      <c r="F4" s="257"/>
      <c r="G4" s="257"/>
      <c r="H4" s="77"/>
      <c r="I4" s="77"/>
      <c r="J4" s="77"/>
      <c r="K4" s="77"/>
    </row>
    <row r="5" spans="1:11" ht="15">
      <c r="A5" s="1"/>
      <c r="B5" s="1"/>
      <c r="C5" s="1"/>
      <c r="D5" s="2"/>
      <c r="E5" s="2"/>
      <c r="F5" s="2"/>
      <c r="G5" s="2"/>
      <c r="H5" s="2"/>
      <c r="I5" s="2"/>
      <c r="J5" s="2"/>
      <c r="K5" s="2"/>
    </row>
    <row r="6" spans="1:11" ht="62.25" customHeight="1">
      <c r="A6" s="205" t="s">
        <v>22</v>
      </c>
      <c r="B6" s="205"/>
      <c r="C6" s="205" t="s">
        <v>39</v>
      </c>
      <c r="D6" s="205" t="s">
        <v>3</v>
      </c>
      <c r="E6" s="205" t="s">
        <v>4</v>
      </c>
      <c r="F6" s="205" t="s">
        <v>5</v>
      </c>
      <c r="G6" s="275" t="s">
        <v>284</v>
      </c>
      <c r="H6" s="275" t="s">
        <v>285</v>
      </c>
      <c r="I6" s="276" t="s">
        <v>106</v>
      </c>
      <c r="J6" s="205" t="s">
        <v>8</v>
      </c>
      <c r="K6" s="205" t="s">
        <v>9</v>
      </c>
    </row>
    <row r="7" spans="1:11" ht="39.75" customHeight="1">
      <c r="A7" s="61" t="s">
        <v>27</v>
      </c>
      <c r="B7" s="61" t="s">
        <v>23</v>
      </c>
      <c r="C7" s="258"/>
      <c r="D7" s="215" t="s">
        <v>6</v>
      </c>
      <c r="E7" s="215" t="s">
        <v>34</v>
      </c>
      <c r="F7" s="215"/>
      <c r="G7" s="277"/>
      <c r="H7" s="277"/>
      <c r="I7" s="278"/>
      <c r="J7" s="215"/>
      <c r="K7" s="215"/>
    </row>
    <row r="8" spans="1:11" ht="15">
      <c r="A8" s="253" t="s">
        <v>107</v>
      </c>
      <c r="B8" s="254"/>
      <c r="C8" s="254"/>
      <c r="D8" s="254"/>
      <c r="E8" s="254"/>
      <c r="F8" s="254"/>
      <c r="G8" s="254"/>
      <c r="H8" s="254"/>
      <c r="I8" s="254"/>
      <c r="J8" s="254"/>
      <c r="K8" s="254"/>
    </row>
    <row r="9" spans="1:11" ht="15" customHeight="1">
      <c r="A9" s="109" t="s">
        <v>26</v>
      </c>
      <c r="B9" s="109" t="s">
        <v>20</v>
      </c>
      <c r="C9" s="109" t="s">
        <v>78</v>
      </c>
      <c r="D9" s="107" t="s">
        <v>85</v>
      </c>
      <c r="E9" s="78" t="s">
        <v>108</v>
      </c>
      <c r="F9" s="61" t="s">
        <v>109</v>
      </c>
      <c r="G9" s="187">
        <v>40</v>
      </c>
      <c r="H9" s="187">
        <v>40</v>
      </c>
      <c r="I9" s="187">
        <v>40</v>
      </c>
      <c r="J9" s="188">
        <v>100</v>
      </c>
      <c r="K9" s="188">
        <v>100</v>
      </c>
    </row>
    <row r="10" spans="1:11" ht="51">
      <c r="A10" s="110"/>
      <c r="B10" s="110"/>
      <c r="C10" s="110"/>
      <c r="D10" s="108"/>
      <c r="E10" s="79" t="s">
        <v>110</v>
      </c>
      <c r="F10" s="80" t="s">
        <v>7</v>
      </c>
      <c r="G10" s="189">
        <v>170</v>
      </c>
      <c r="H10" s="189">
        <v>170</v>
      </c>
      <c r="I10" s="189">
        <v>170</v>
      </c>
      <c r="J10" s="188">
        <v>100</v>
      </c>
      <c r="K10" s="188">
        <v>100</v>
      </c>
    </row>
    <row r="11" spans="1:11" ht="24" customHeight="1">
      <c r="A11" s="111" t="s">
        <v>20</v>
      </c>
      <c r="B11" s="111" t="s">
        <v>26</v>
      </c>
      <c r="C11" s="112">
        <v>938</v>
      </c>
      <c r="D11" s="113" t="s">
        <v>99</v>
      </c>
      <c r="E11" s="82" t="s">
        <v>113</v>
      </c>
      <c r="F11" s="83" t="s">
        <v>111</v>
      </c>
      <c r="G11" s="188">
        <v>1057</v>
      </c>
      <c r="H11" s="188">
        <v>1057</v>
      </c>
      <c r="I11" s="188">
        <v>1044</v>
      </c>
      <c r="J11" s="188">
        <v>99</v>
      </c>
      <c r="K11" s="188">
        <v>99</v>
      </c>
    </row>
    <row r="12" spans="1:11" ht="48">
      <c r="A12" s="111"/>
      <c r="B12" s="111"/>
      <c r="C12" s="112"/>
      <c r="D12" s="114"/>
      <c r="E12" s="84" t="s">
        <v>110</v>
      </c>
      <c r="F12" s="85" t="s">
        <v>112</v>
      </c>
      <c r="G12" s="189">
        <v>45758</v>
      </c>
      <c r="H12" s="189">
        <v>49013.4</v>
      </c>
      <c r="I12" s="189">
        <v>49013.4</v>
      </c>
      <c r="J12" s="188">
        <v>100</v>
      </c>
      <c r="K12" s="188">
        <v>100</v>
      </c>
    </row>
    <row r="14" spans="4:6" ht="15">
      <c r="D14" s="116"/>
      <c r="E14" s="116"/>
      <c r="F14" s="116"/>
    </row>
  </sheetData>
  <sheetProtection/>
  <mergeCells count="13">
    <mergeCell ref="C6:C7"/>
    <mergeCell ref="D6:D7"/>
    <mergeCell ref="H6:H7"/>
    <mergeCell ref="J6:J7"/>
    <mergeCell ref="K6:K7"/>
    <mergeCell ref="G6:G7"/>
    <mergeCell ref="A8:K8"/>
    <mergeCell ref="A3:K3"/>
    <mergeCell ref="E4:G4"/>
    <mergeCell ref="A6:B6"/>
    <mergeCell ref="E6:E7"/>
    <mergeCell ref="F6:F7"/>
    <mergeCell ref="I6:I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2"/>
  <sheetViews>
    <sheetView zoomScale="120" zoomScaleNormal="120" zoomScalePageLayoutView="0" workbookViewId="0" topLeftCell="A10">
      <selection activeCell="I12" sqref="I12:I17"/>
    </sheetView>
  </sheetViews>
  <sheetFormatPr defaultColWidth="8.8515625" defaultRowHeight="15"/>
  <cols>
    <col min="1" max="2" width="5.28125" style="27" customWidth="1"/>
    <col min="3" max="3" width="3.57421875" style="27" customWidth="1"/>
    <col min="4" max="4" width="33.140625" style="27" customWidth="1"/>
    <col min="5" max="5" width="8.7109375" style="27" customWidth="1"/>
    <col min="6" max="9" width="10.421875" style="27" customWidth="1"/>
    <col min="10" max="10" width="10.7109375" style="27" customWidth="1"/>
    <col min="11" max="11" width="30.28125" style="27" customWidth="1"/>
    <col min="12" max="12" width="8.8515625" style="43" customWidth="1"/>
    <col min="13" max="16384" width="8.8515625" style="27" customWidth="1"/>
  </cols>
  <sheetData>
    <row r="1" spans="1:11" ht="6" customHeight="1">
      <c r="A1" s="1"/>
      <c r="B1" s="5"/>
      <c r="C1" s="5"/>
      <c r="D1" s="5"/>
      <c r="E1" s="5"/>
      <c r="F1" s="5"/>
      <c r="G1" s="5"/>
      <c r="H1" s="5"/>
      <c r="I1" s="3"/>
      <c r="J1" s="3"/>
      <c r="K1" s="3"/>
    </row>
    <row r="2" spans="1:11" ht="15.75" customHeight="1">
      <c r="A2" s="1"/>
      <c r="B2" s="244" t="s">
        <v>56</v>
      </c>
      <c r="C2" s="244"/>
      <c r="D2" s="244"/>
      <c r="E2" s="244"/>
      <c r="F2" s="244"/>
      <c r="G2" s="244"/>
      <c r="H2" s="244"/>
      <c r="I2" s="244"/>
      <c r="J2" s="244"/>
      <c r="K2" s="244"/>
    </row>
    <row r="3" spans="1:11" ht="13.5" customHeight="1">
      <c r="A3" s="1"/>
      <c r="B3" s="2"/>
      <c r="C3" s="2"/>
      <c r="D3" s="2"/>
      <c r="E3" s="2"/>
      <c r="F3" s="2"/>
      <c r="G3" s="2"/>
      <c r="H3" s="2"/>
      <c r="I3" s="2"/>
      <c r="J3" s="2"/>
      <c r="K3" s="2"/>
    </row>
    <row r="4" spans="1:12" s="28" customFormat="1" ht="39" customHeight="1">
      <c r="A4" s="249" t="s">
        <v>22</v>
      </c>
      <c r="B4" s="269"/>
      <c r="C4" s="249" t="s">
        <v>29</v>
      </c>
      <c r="D4" s="249" t="s">
        <v>30</v>
      </c>
      <c r="E4" s="249" t="s">
        <v>31</v>
      </c>
      <c r="F4" s="249" t="s">
        <v>32</v>
      </c>
      <c r="G4" s="249"/>
      <c r="H4" s="249"/>
      <c r="I4" s="251" t="s">
        <v>75</v>
      </c>
      <c r="J4" s="251" t="s">
        <v>68</v>
      </c>
      <c r="K4" s="251" t="s">
        <v>69</v>
      </c>
      <c r="L4" s="44"/>
    </row>
    <row r="5" spans="1:12" s="28" customFormat="1" ht="28.5" customHeight="1">
      <c r="A5" s="269"/>
      <c r="B5" s="269"/>
      <c r="C5" s="249"/>
      <c r="D5" s="249"/>
      <c r="E5" s="249"/>
      <c r="F5" s="249" t="s">
        <v>66</v>
      </c>
      <c r="G5" s="249" t="s">
        <v>65</v>
      </c>
      <c r="H5" s="249" t="s">
        <v>67</v>
      </c>
      <c r="I5" s="260"/>
      <c r="J5" s="260"/>
      <c r="K5" s="262"/>
      <c r="L5" s="44"/>
    </row>
    <row r="6" spans="1:12" s="28" customFormat="1" ht="30.75" customHeight="1">
      <c r="A6" s="20" t="s">
        <v>27</v>
      </c>
      <c r="B6" s="20" t="s">
        <v>23</v>
      </c>
      <c r="C6" s="249"/>
      <c r="D6" s="269"/>
      <c r="E6" s="269"/>
      <c r="F6" s="249"/>
      <c r="G6" s="249"/>
      <c r="H6" s="249"/>
      <c r="I6" s="261"/>
      <c r="J6" s="261"/>
      <c r="K6" s="263"/>
      <c r="L6" s="44"/>
    </row>
    <row r="7" spans="1:11" ht="13.5" customHeight="1">
      <c r="A7" s="8" t="s">
        <v>21</v>
      </c>
      <c r="B7" s="8" t="s">
        <v>20</v>
      </c>
      <c r="C7" s="9">
        <v>3</v>
      </c>
      <c r="D7" s="57">
        <v>4</v>
      </c>
      <c r="E7" s="57">
        <v>5</v>
      </c>
      <c r="F7" s="9">
        <v>6</v>
      </c>
      <c r="G7" s="9">
        <v>7</v>
      </c>
      <c r="H7" s="9">
        <v>8</v>
      </c>
      <c r="I7" s="9">
        <v>9</v>
      </c>
      <c r="J7" s="9">
        <v>10</v>
      </c>
      <c r="K7" s="16">
        <v>11</v>
      </c>
    </row>
    <row r="8" spans="1:11" ht="15">
      <c r="A8" s="10" t="s">
        <v>26</v>
      </c>
      <c r="B8" s="8"/>
      <c r="C8" s="9"/>
      <c r="D8" s="259" t="s">
        <v>0</v>
      </c>
      <c r="E8" s="259"/>
      <c r="F8" s="259"/>
      <c r="G8" s="259"/>
      <c r="H8" s="259"/>
      <c r="I8" s="259"/>
      <c r="J8" s="259"/>
      <c r="K8" s="259"/>
    </row>
    <row r="9" spans="1:11" ht="40.5" customHeight="1">
      <c r="A9" s="29"/>
      <c r="B9" s="8"/>
      <c r="C9" s="7">
        <v>1</v>
      </c>
      <c r="D9" s="30" t="s">
        <v>139</v>
      </c>
      <c r="E9" s="31"/>
      <c r="F9" s="38"/>
      <c r="G9" s="38"/>
      <c r="H9" s="38"/>
      <c r="I9" s="42"/>
      <c r="J9" s="21"/>
      <c r="K9" s="9"/>
    </row>
    <row r="10" spans="1:12" s="32" customFormat="1" ht="15">
      <c r="A10" s="29" t="s">
        <v>26</v>
      </c>
      <c r="B10" s="10" t="s">
        <v>20</v>
      </c>
      <c r="C10" s="6"/>
      <c r="D10" s="266" t="s">
        <v>2</v>
      </c>
      <c r="E10" s="267"/>
      <c r="F10" s="267"/>
      <c r="G10" s="267"/>
      <c r="H10" s="267"/>
      <c r="I10" s="267"/>
      <c r="J10" s="267"/>
      <c r="K10" s="268"/>
      <c r="L10" s="45"/>
    </row>
    <row r="11" spans="1:11" ht="15">
      <c r="A11" s="29" t="s">
        <v>26</v>
      </c>
      <c r="B11" s="10" t="s">
        <v>20</v>
      </c>
      <c r="C11" s="10"/>
      <c r="D11" s="265" t="s">
        <v>102</v>
      </c>
      <c r="E11" s="265"/>
      <c r="F11" s="265"/>
      <c r="G11" s="265"/>
      <c r="H11" s="265"/>
      <c r="I11" s="265"/>
      <c r="J11" s="265"/>
      <c r="K11" s="265"/>
    </row>
    <row r="12" spans="1:11" ht="39" thickBot="1">
      <c r="A12" s="117" t="s">
        <v>26</v>
      </c>
      <c r="B12" s="117" t="s">
        <v>20</v>
      </c>
      <c r="C12" s="10" t="s">
        <v>21</v>
      </c>
      <c r="D12" s="118" t="s">
        <v>130</v>
      </c>
      <c r="E12" s="115" t="s">
        <v>131</v>
      </c>
      <c r="F12" s="119">
        <v>13.9</v>
      </c>
      <c r="G12" s="120">
        <v>13.9</v>
      </c>
      <c r="H12" s="120">
        <v>13.9</v>
      </c>
      <c r="I12" s="184">
        <f aca="true" t="shared" si="0" ref="I12:I17">H12/G12</f>
        <v>1</v>
      </c>
      <c r="J12" s="120">
        <f aca="true" t="shared" si="1" ref="J12:J17">H12/F12*100</f>
        <v>100</v>
      </c>
      <c r="K12" s="122"/>
    </row>
    <row r="13" spans="1:11" ht="37.5" customHeight="1">
      <c r="A13" s="117" t="s">
        <v>26</v>
      </c>
      <c r="B13" s="117" t="s">
        <v>20</v>
      </c>
      <c r="C13" s="10" t="s">
        <v>20</v>
      </c>
      <c r="D13" s="123" t="s">
        <v>132</v>
      </c>
      <c r="E13" s="115" t="s">
        <v>131</v>
      </c>
      <c r="F13" s="119">
        <v>32.01</v>
      </c>
      <c r="G13" s="120">
        <v>34.5</v>
      </c>
      <c r="H13" s="120">
        <v>32.01</v>
      </c>
      <c r="I13" s="184">
        <f t="shared" si="0"/>
        <v>0.9278260869565217</v>
      </c>
      <c r="J13" s="120">
        <f t="shared" si="1"/>
        <v>100</v>
      </c>
      <c r="K13" s="122"/>
    </row>
    <row r="14" spans="1:11" ht="45.75" thickBot="1">
      <c r="A14" s="117" t="s">
        <v>26</v>
      </c>
      <c r="B14" s="117" t="s">
        <v>20</v>
      </c>
      <c r="C14" s="10" t="s">
        <v>84</v>
      </c>
      <c r="D14" s="124" t="s">
        <v>133</v>
      </c>
      <c r="E14" s="115" t="s">
        <v>131</v>
      </c>
      <c r="F14" s="119">
        <v>42.5</v>
      </c>
      <c r="G14" s="120">
        <v>43</v>
      </c>
      <c r="H14" s="120">
        <v>42.5</v>
      </c>
      <c r="I14" s="184">
        <f t="shared" si="0"/>
        <v>0.9883720930232558</v>
      </c>
      <c r="J14" s="120">
        <f t="shared" si="1"/>
        <v>100</v>
      </c>
      <c r="K14" s="122"/>
    </row>
    <row r="15" spans="1:11" ht="56.25">
      <c r="A15" s="117" t="s">
        <v>26</v>
      </c>
      <c r="B15" s="117" t="s">
        <v>20</v>
      </c>
      <c r="C15" s="10" t="s">
        <v>89</v>
      </c>
      <c r="D15" s="123" t="s">
        <v>134</v>
      </c>
      <c r="E15" s="115" t="s">
        <v>131</v>
      </c>
      <c r="F15" s="119">
        <v>10.2</v>
      </c>
      <c r="G15" s="120">
        <v>10.3</v>
      </c>
      <c r="H15" s="120">
        <v>10.2</v>
      </c>
      <c r="I15" s="184">
        <f t="shared" si="0"/>
        <v>0.9902912621359222</v>
      </c>
      <c r="J15" s="120">
        <f t="shared" si="1"/>
        <v>100</v>
      </c>
      <c r="K15" s="122"/>
    </row>
    <row r="16" spans="1:11" ht="23.25" thickBot="1">
      <c r="A16" s="117" t="s">
        <v>26</v>
      </c>
      <c r="B16" s="117" t="s">
        <v>20</v>
      </c>
      <c r="C16" s="8" t="s">
        <v>92</v>
      </c>
      <c r="D16" s="124" t="s">
        <v>135</v>
      </c>
      <c r="E16" s="33" t="s">
        <v>136</v>
      </c>
      <c r="F16" s="178">
        <v>132</v>
      </c>
      <c r="G16" s="178">
        <v>132</v>
      </c>
      <c r="H16" s="178">
        <v>132</v>
      </c>
      <c r="I16" s="184">
        <f t="shared" si="0"/>
        <v>1</v>
      </c>
      <c r="J16" s="185">
        <f t="shared" si="1"/>
        <v>100</v>
      </c>
      <c r="K16" s="126"/>
    </row>
    <row r="17" spans="1:11" ht="33.75">
      <c r="A17" s="117" t="s">
        <v>26</v>
      </c>
      <c r="B17" s="117" t="s">
        <v>20</v>
      </c>
      <c r="C17" s="8" t="s">
        <v>137</v>
      </c>
      <c r="D17" s="30" t="s">
        <v>138</v>
      </c>
      <c r="E17" s="33" t="s">
        <v>131</v>
      </c>
      <c r="F17" s="178">
        <v>50</v>
      </c>
      <c r="G17" s="178">
        <v>60</v>
      </c>
      <c r="H17" s="178">
        <v>50</v>
      </c>
      <c r="I17" s="184">
        <f t="shared" si="0"/>
        <v>0.8333333333333334</v>
      </c>
      <c r="J17" s="185">
        <f t="shared" si="1"/>
        <v>100</v>
      </c>
      <c r="K17" s="126"/>
    </row>
    <row r="18" spans="1:11" ht="15.75">
      <c r="A18" s="176" t="s">
        <v>26</v>
      </c>
      <c r="B18" s="177" t="s">
        <v>84</v>
      </c>
      <c r="C18" s="177"/>
      <c r="D18" s="264" t="s">
        <v>251</v>
      </c>
      <c r="E18" s="264"/>
      <c r="F18" s="264"/>
      <c r="G18" s="264"/>
      <c r="H18" s="264"/>
      <c r="I18" s="264"/>
      <c r="J18" s="264"/>
      <c r="K18" s="264"/>
    </row>
    <row r="19" spans="1:11" ht="63" customHeight="1">
      <c r="A19" s="179" t="s">
        <v>26</v>
      </c>
      <c r="B19" s="179" t="s">
        <v>84</v>
      </c>
      <c r="C19" s="177" t="s">
        <v>21</v>
      </c>
      <c r="D19" s="180" t="s">
        <v>267</v>
      </c>
      <c r="E19" s="120"/>
      <c r="F19" s="120"/>
      <c r="G19" s="120"/>
      <c r="H19" s="120"/>
      <c r="I19" s="121"/>
      <c r="J19" s="120"/>
      <c r="K19" s="181"/>
    </row>
    <row r="20" spans="1:11" ht="15.75">
      <c r="A20" s="179" t="s">
        <v>26</v>
      </c>
      <c r="B20" s="179" t="s">
        <v>84</v>
      </c>
      <c r="C20" s="177" t="s">
        <v>21</v>
      </c>
      <c r="D20" s="180" t="s">
        <v>268</v>
      </c>
      <c r="E20" s="120" t="s">
        <v>131</v>
      </c>
      <c r="F20" s="120">
        <v>60</v>
      </c>
      <c r="G20" s="120">
        <v>65</v>
      </c>
      <c r="H20" s="120">
        <v>61</v>
      </c>
      <c r="I20" s="184">
        <f>H20/G20</f>
        <v>0.9384615384615385</v>
      </c>
      <c r="J20" s="120">
        <f>H20/F20*100</f>
        <v>101.66666666666666</v>
      </c>
      <c r="K20" s="181"/>
    </row>
    <row r="21" spans="1:11" ht="31.5">
      <c r="A21" s="179" t="s">
        <v>26</v>
      </c>
      <c r="B21" s="179" t="s">
        <v>84</v>
      </c>
      <c r="C21" s="177" t="s">
        <v>21</v>
      </c>
      <c r="D21" s="180" t="s">
        <v>269</v>
      </c>
      <c r="E21" s="120" t="s">
        <v>131</v>
      </c>
      <c r="F21" s="120">
        <v>80</v>
      </c>
      <c r="G21" s="120">
        <v>90</v>
      </c>
      <c r="H21" s="120">
        <v>81</v>
      </c>
      <c r="I21" s="184">
        <f>H21/G21</f>
        <v>0.9</v>
      </c>
      <c r="J21" s="120">
        <f>H21/F21*100</f>
        <v>101.25</v>
      </c>
      <c r="K21" s="181"/>
    </row>
    <row r="22" spans="1:11" ht="47.25">
      <c r="A22" s="179" t="s">
        <v>26</v>
      </c>
      <c r="B22" s="179" t="s">
        <v>84</v>
      </c>
      <c r="C22" s="182" t="s">
        <v>20</v>
      </c>
      <c r="D22" s="180" t="s">
        <v>270</v>
      </c>
      <c r="E22" s="125" t="s">
        <v>271</v>
      </c>
      <c r="F22" s="178">
        <v>71.5</v>
      </c>
      <c r="G22" s="178">
        <v>72.2</v>
      </c>
      <c r="H22" s="178">
        <v>71.8</v>
      </c>
      <c r="I22" s="184">
        <f>H22/G22</f>
        <v>0.9944598337950138</v>
      </c>
      <c r="J22" s="185">
        <f>H22/F22*100</f>
        <v>100.41958041958041</v>
      </c>
      <c r="K22" s="183"/>
    </row>
  </sheetData>
  <sheetProtection/>
  <mergeCells count="16">
    <mergeCell ref="A4:B5"/>
    <mergeCell ref="H5:H6"/>
    <mergeCell ref="F4:H4"/>
    <mergeCell ref="C4:C6"/>
    <mergeCell ref="D4:D6"/>
    <mergeCell ref="E4:E6"/>
    <mergeCell ref="D8:K8"/>
    <mergeCell ref="I4:I6"/>
    <mergeCell ref="J4:J6"/>
    <mergeCell ref="K4:K6"/>
    <mergeCell ref="B2:K2"/>
    <mergeCell ref="D18:K18"/>
    <mergeCell ref="D11:K11"/>
    <mergeCell ref="D10:K10"/>
    <mergeCell ref="F5:F6"/>
    <mergeCell ref="G5:G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7" sqref="B17"/>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1" customFormat="1" ht="13.5" customHeight="1">
      <c r="A1" s="5"/>
      <c r="B1" s="5"/>
      <c r="C1" s="5"/>
      <c r="D1" s="5"/>
      <c r="E1" s="5"/>
      <c r="F1" s="5"/>
      <c r="G1" s="5"/>
      <c r="H1" s="3"/>
    </row>
    <row r="2" spans="1:9" s="11" customFormat="1" ht="13.5" customHeight="1">
      <c r="A2" s="270" t="s">
        <v>57</v>
      </c>
      <c r="B2" s="270"/>
      <c r="C2" s="270"/>
      <c r="D2" s="270"/>
      <c r="E2" s="270"/>
      <c r="F2" s="15"/>
      <c r="G2" s="15"/>
      <c r="H2" s="15"/>
      <c r="I2" s="15"/>
    </row>
    <row r="3" spans="1:9" s="11" customFormat="1" ht="13.5" customHeight="1">
      <c r="A3" s="5"/>
      <c r="B3" s="4"/>
      <c r="C3" s="4"/>
      <c r="D3" s="4"/>
      <c r="E3" s="4"/>
      <c r="F3" s="4"/>
      <c r="G3" s="4"/>
      <c r="H3" s="4"/>
      <c r="I3" s="4"/>
    </row>
    <row r="4" spans="1:5" s="14" customFormat="1" ht="32.25" customHeight="1">
      <c r="A4" s="13" t="s">
        <v>29</v>
      </c>
      <c r="B4" s="13" t="s">
        <v>58</v>
      </c>
      <c r="C4" s="13" t="s">
        <v>59</v>
      </c>
      <c r="D4" s="13" t="s">
        <v>60</v>
      </c>
      <c r="E4" s="13" t="s">
        <v>61</v>
      </c>
    </row>
    <row r="5" spans="1:5" ht="15">
      <c r="A5" s="12">
        <v>1</v>
      </c>
      <c r="B5" s="12" t="s">
        <v>11</v>
      </c>
      <c r="C5" s="39" t="s">
        <v>127</v>
      </c>
      <c r="D5" s="12" t="s">
        <v>126</v>
      </c>
      <c r="E5" s="12" t="s">
        <v>125</v>
      </c>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8"/>
  <sheetViews>
    <sheetView tabSelected="1" zoomScalePageLayoutView="0" workbookViewId="0" topLeftCell="A1">
      <selection activeCell="E15" sqref="E15"/>
    </sheetView>
  </sheetViews>
  <sheetFormatPr defaultColWidth="15.57421875" defaultRowHeight="15"/>
  <cols>
    <col min="1" max="2" width="5.140625" style="34" customWidth="1"/>
    <col min="3" max="3" width="23.00390625" style="34" customWidth="1"/>
    <col min="4" max="4" width="17.28125" style="34" customWidth="1"/>
    <col min="5" max="5" width="16.7109375" style="34" customWidth="1"/>
    <col min="6" max="6" width="13.00390625" style="34" customWidth="1"/>
    <col min="7" max="7" width="14.28125" style="34" customWidth="1"/>
    <col min="8" max="8" width="12.140625" style="34" customWidth="1"/>
    <col min="9" max="9" width="12.7109375" style="34" customWidth="1"/>
    <col min="10" max="10" width="13.7109375" style="34" customWidth="1"/>
    <col min="11" max="16384" width="15.57421875" style="34" customWidth="1"/>
  </cols>
  <sheetData>
    <row r="1" spans="1:10" ht="15">
      <c r="A1" s="271" t="s">
        <v>72</v>
      </c>
      <c r="B1" s="271"/>
      <c r="C1" s="271"/>
      <c r="D1" s="271"/>
      <c r="E1" s="271"/>
      <c r="F1" s="271"/>
      <c r="G1" s="271"/>
      <c r="H1" s="271"/>
      <c r="I1" s="271"/>
      <c r="J1" s="271"/>
    </row>
    <row r="3" spans="1:10" s="35" customFormat="1" ht="66.75" customHeight="1">
      <c r="A3" s="249" t="s">
        <v>22</v>
      </c>
      <c r="B3" s="249"/>
      <c r="C3" s="274" t="s">
        <v>45</v>
      </c>
      <c r="D3" s="272" t="s">
        <v>12</v>
      </c>
      <c r="E3" s="273" t="s">
        <v>13</v>
      </c>
      <c r="F3" s="37" t="s">
        <v>14</v>
      </c>
      <c r="G3" s="37" t="s">
        <v>15</v>
      </c>
      <c r="H3" s="37" t="s">
        <v>16</v>
      </c>
      <c r="I3" s="37" t="s">
        <v>17</v>
      </c>
      <c r="J3" s="37" t="s">
        <v>18</v>
      </c>
    </row>
    <row r="4" spans="1:10" s="35" customFormat="1" ht="21.75" customHeight="1">
      <c r="A4" s="20" t="s">
        <v>27</v>
      </c>
      <c r="B4" s="20" t="s">
        <v>23</v>
      </c>
      <c r="C4" s="274"/>
      <c r="D4" s="272"/>
      <c r="E4" s="273"/>
      <c r="F4" s="192" t="s">
        <v>275</v>
      </c>
      <c r="G4" s="192" t="s">
        <v>276</v>
      </c>
      <c r="H4" s="192" t="s">
        <v>277</v>
      </c>
      <c r="I4" s="192" t="s">
        <v>278</v>
      </c>
      <c r="J4" s="192" t="s">
        <v>279</v>
      </c>
    </row>
    <row r="5" spans="1:10" s="35" customFormat="1" ht="15" customHeight="1">
      <c r="A5" s="20" t="s">
        <v>21</v>
      </c>
      <c r="B5" s="20" t="s">
        <v>20</v>
      </c>
      <c r="C5" s="58">
        <v>3</v>
      </c>
      <c r="D5" s="36">
        <v>4</v>
      </c>
      <c r="E5" s="37">
        <v>5</v>
      </c>
      <c r="F5" s="192" t="s">
        <v>74</v>
      </c>
      <c r="G5" s="192">
        <v>7</v>
      </c>
      <c r="H5" s="192">
        <v>8</v>
      </c>
      <c r="I5" s="192">
        <v>9</v>
      </c>
      <c r="J5" s="192" t="s">
        <v>73</v>
      </c>
    </row>
    <row r="6" spans="1:10" ht="75">
      <c r="A6" s="141" t="s">
        <v>26</v>
      </c>
      <c r="B6" s="141"/>
      <c r="C6" s="142" t="s">
        <v>247</v>
      </c>
      <c r="D6" s="143" t="s">
        <v>248</v>
      </c>
      <c r="E6" s="143" t="s">
        <v>249</v>
      </c>
      <c r="F6" s="144">
        <v>0.945</v>
      </c>
      <c r="G6" s="144">
        <v>0.945</v>
      </c>
      <c r="H6" s="144">
        <v>1</v>
      </c>
      <c r="I6" s="144">
        <v>1</v>
      </c>
      <c r="J6" s="144">
        <v>1</v>
      </c>
    </row>
    <row r="7" spans="1:10" ht="75">
      <c r="A7" s="141" t="s">
        <v>26</v>
      </c>
      <c r="B7" s="141" t="s">
        <v>20</v>
      </c>
      <c r="C7" s="145" t="s">
        <v>102</v>
      </c>
      <c r="D7" s="143" t="s">
        <v>248</v>
      </c>
      <c r="E7" s="143" t="s">
        <v>249</v>
      </c>
      <c r="F7" s="144">
        <v>0.95</v>
      </c>
      <c r="G7" s="144">
        <v>0.95</v>
      </c>
      <c r="H7" s="144">
        <v>1</v>
      </c>
      <c r="I7" s="144">
        <v>1</v>
      </c>
      <c r="J7" s="144">
        <v>1</v>
      </c>
    </row>
    <row r="8" spans="1:10" ht="104.25" customHeight="1">
      <c r="A8" s="190">
        <v>2</v>
      </c>
      <c r="B8" s="190">
        <v>3</v>
      </c>
      <c r="C8" s="191" t="s">
        <v>251</v>
      </c>
      <c r="D8" s="143" t="s">
        <v>248</v>
      </c>
      <c r="E8" s="186" t="s">
        <v>218</v>
      </c>
      <c r="F8" s="144">
        <v>0.94</v>
      </c>
      <c r="G8" s="144">
        <v>0.94</v>
      </c>
      <c r="H8" s="144">
        <v>1</v>
      </c>
      <c r="I8" s="144">
        <v>1</v>
      </c>
      <c r="J8" s="144">
        <v>1</v>
      </c>
    </row>
  </sheetData>
  <sheetProtection/>
  <mergeCells count="5">
    <mergeCell ref="A1:J1"/>
    <mergeCell ref="D3:D4"/>
    <mergeCell ref="E3:E4"/>
    <mergeCell ref="A3:B3"/>
    <mergeCell ref="C3:C4"/>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2016-03-02T12:08:43Z</cp:lastPrinted>
  <dcterms:created xsi:type="dcterms:W3CDTF">2006-09-28T05:33:49Z</dcterms:created>
  <dcterms:modified xsi:type="dcterms:W3CDTF">2018-02-16T07:04:02Z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