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Тит.лист" sheetId="1" r:id="rId1"/>
    <sheet name="ф 1" sheetId="2" r:id="rId2"/>
    <sheet name="ф 2" sheetId="3" r:id="rId3"/>
    <sheet name="ф 3" sheetId="4" r:id="rId4"/>
    <sheet name="ф 4" sheetId="5" r:id="rId5"/>
    <sheet name="ф 5" sheetId="6" r:id="rId6"/>
    <sheet name="ф 6" sheetId="7" r:id="rId7"/>
    <sheet name="ф7" sheetId="8" r:id="rId8"/>
  </sheets>
  <definedNames>
    <definedName name="_GoBack" localSheetId="3">'ф 3'!#REF!</definedName>
    <definedName name="_xlnm.Print_Area" localSheetId="1">'ф 1'!$A$1:$Q$78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БЕЗОПАСНО</t>
        </r>
      </text>
    </comment>
  </commentList>
</comments>
</file>

<file path=xl/sharedStrings.xml><?xml version="1.0" encoding="utf-8"?>
<sst xmlns="http://schemas.openxmlformats.org/spreadsheetml/2006/main" count="884" uniqueCount="380">
  <si>
    <t>х</t>
  </si>
  <si>
    <t>Наименование муниципальной программы</t>
  </si>
  <si>
    <t>Основное мероприятие 1</t>
  </si>
  <si>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</si>
  <si>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</si>
  <si>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</si>
  <si>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</si>
  <si>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</si>
  <si>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>тыс. руб.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</si>
  <si>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</si>
  <si>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</si>
  <si>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</si>
  <si>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</si>
  <si>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</si>
  <si>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</si>
  <si>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</si>
  <si>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</si>
  <si>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</si>
  <si>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</si>
  <si>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</si>
  <si>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</si>
  <si>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</si>
  <si>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</si>
  <si>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</si>
  <si>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</si>
  <si>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</si>
  <si>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</si>
  <si>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</si>
  <si>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</si>
  <si>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</si>
  <si>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</si>
  <si>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Достигнутый результат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</si>
  <si>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</si>
  <si>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</si>
  <si>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</si>
  <si>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</si>
  <si>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</si>
  <si>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</si>
  <si>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Расходы бюджета муниципального образования на оказание муниципальной услуги (выполнение работы)</t>
  </si>
  <si>
    <t xml:space="preserve">Наименование показателя, характеризующего объем муниципальной услуги (работы) 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</si>
  <si>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</si>
  <si>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</si>
  <si>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</si>
  <si>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</si>
  <si>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</si>
  <si>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</si>
  <si>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</si>
  <si>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</si>
  <si>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</si>
  <si>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</si>
  <si>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</si>
  <si>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</si>
  <si>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</si>
  <si>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</si>
  <si>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Наименование подпрограммы 1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</si>
  <si>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</si>
  <si>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</si>
  <si>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r>
      <t>2)</t>
    </r>
    <r>
      <rPr>
        <sz val="10"/>
        <color indexed="8"/>
        <rFont val="Times New Roman"/>
        <family val="1"/>
      </rPr>
      <t xml:space="preserve">        </t>
    </r>
  </si>
  <si>
    <r>
      <t xml:space="preserve">* Вслучае если муниципальые задания муниципальным учреждениям в рамках программы не выдаются,то в место таблицы делается запись </t>
    </r>
    <r>
      <rPr>
        <b/>
        <sz val="12"/>
        <color indexed="8"/>
        <rFont val="Times New Roman"/>
        <family val="1"/>
      </rPr>
      <t>"В рамках программы  муниципальные задания на выполнение муниципальных услуг (работ)  не выдаются"</t>
    </r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</si>
  <si>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</si>
  <si>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</si>
  <si>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</si>
  <si>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</si>
  <si>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</si>
  <si>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</si>
  <si>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Факт на начало отчетного периода (за2018 год)</t>
  </si>
  <si>
    <t>План на конец отчетного 2019  года</t>
  </si>
  <si>
    <t>Отчет о реализации муниципальной программы  "БЕЗОПАСНОСТЬ"</t>
  </si>
  <si>
    <t>УТВЕРЖДАЮ</t>
  </si>
  <si>
    <t>Координатор  муниципальной программы</t>
  </si>
  <si>
    <t>Руководитель Аппарата</t>
  </si>
  <si>
    <t>Администрации города Воткинска</t>
  </si>
  <si>
    <t>_________________ Бородина И.В.</t>
  </si>
  <si>
    <t>Наименование муниципальной программы "БЕЗОПАСНОСТЬ"</t>
  </si>
  <si>
    <t>Защита населения и территорий от чрезвычайных ситуаций природного  техногенного характера (за исключением обеспечения безопасности на водных объектах)</t>
  </si>
  <si>
    <t>06</t>
  </si>
  <si>
    <t>933</t>
  </si>
  <si>
    <t>Мероприятия в сфере гражданской обороны и защиты от чрезвычайных ситуаций</t>
  </si>
  <si>
    <t>Мероприятия в сфере гражданской обороны</t>
  </si>
  <si>
    <t>1.08.1</t>
  </si>
  <si>
    <t>1.08.2</t>
  </si>
  <si>
    <t>1.08.3</t>
  </si>
  <si>
    <t>чел.</t>
  </si>
  <si>
    <t>шт.</t>
  </si>
  <si>
    <t>"БЕЗОПАСНОСТЬ"</t>
  </si>
  <si>
    <t>Подпрограмма «Предупреждение и ликвидация последствий чрезвычайных ситуаций, реализация мер пожарной безопасности»</t>
  </si>
  <si>
    <t xml:space="preserve">Подпрограмма "Профилактика правонарушений» на территории МО "Город Воткинск" </t>
  </si>
  <si>
    <t>Охват населения при информировании об угрозе или возникновении чрезвычайных ситуаций с использованием всех компонентов комплексной системы экстренного оповещения населения (КСЭОН) и общероссийской комплексной системы информирования и оповещения населения (ОКСИОН).</t>
  </si>
  <si>
    <t>%</t>
  </si>
  <si>
    <t>Количество населения, прошедшего обучение на курсах гражданской защиты Муниципального бюджетного учреждения «Управление по делам гражданской обороны и защиты от чрезвычайных ситуаций города Воткинска»</t>
  </si>
  <si>
    <t>человек</t>
  </si>
  <si>
    <t>Количество принятых и обработанных в единой дежурной диспетчерской службе сообщений, обращений и заявлений  от граждан</t>
  </si>
  <si>
    <t>шт</t>
  </si>
  <si>
    <t>Обеспеченность сетей водоснабжения исправными пожарными гидрантами, пожарными пирсами и другими источниками забора воды</t>
  </si>
  <si>
    <t>Количество зарегистрированных пожаров в лесных массивах, прилегающих к городской черте</t>
  </si>
  <si>
    <t>Уровень заболеваемости КВЭ на 100 тыс. населения</t>
  </si>
  <si>
    <t>Число случаев</t>
  </si>
  <si>
    <t>Уровень заболеваемости ГЛПС на 100 тыс. населения</t>
  </si>
  <si>
    <t>Количество зарегистрированных преступлений</t>
  </si>
  <si>
    <t xml:space="preserve">единиц </t>
  </si>
  <si>
    <t>Количество преступлений, совершенных несовершеннолетними</t>
  </si>
  <si>
    <t>Количество участников народных дружин и общественных объединений правоохранительной напрвленности</t>
  </si>
  <si>
    <t xml:space="preserve">человек </t>
  </si>
  <si>
    <t>Колчиество граждан, участвующих в мероприятиях по профилактике правонарушений</t>
  </si>
  <si>
    <t>Количество (попыток совершения) террористических актов  и актов экстемистской направленности</t>
  </si>
  <si>
    <t>единиц</t>
  </si>
  <si>
    <t>3</t>
  </si>
  <si>
    <t>Модернизация и обслуживание автоматизированнйо системы централизолванного оповещения населения (АСЦО)</t>
  </si>
  <si>
    <t>Поддержание в готовности, развитие комплексной системы экстренного оповещения населения (КСОН), попадающего в зону катастрофического затопления при порыве или экстренной сработки гидротехнического сооружения на плотине Воткинского пруда.</t>
  </si>
  <si>
    <t>Поддержание в готовности автоматизированного рабочего места АСЦО (в т.ч. АСЦО, КСОН, «Рупор»).</t>
  </si>
  <si>
    <t>01</t>
  </si>
  <si>
    <t>Управление по делам ГО и ЧС , отдел по делам ГО и ЧС Администрации города Воткинска</t>
  </si>
  <si>
    <t>Оперативное доведение информации до  населения города при информировании об угрозах или возникновении чрезвычайных ситуаций</t>
  </si>
  <si>
    <t>Совершенствование обучения населения города Воткинска в области гражданской оборони защиты от чрезвычайных ситуаций</t>
  </si>
  <si>
    <t>Организация и проведение мероприятий, развивающих навыки безопасности проживания и повышающих культуру жизнедеятельности («Школа безопасности», «Соревнования санитарных постов», «Соревнования звеньев пожаротушения»)</t>
  </si>
  <si>
    <t>Проведение просветительской работы среди населения с использованием СМИ, печатной продукции (памятки, баннеры, плакаты) по вопросам безопасности проживания и повышения культуры жизнедеятельности</t>
  </si>
  <si>
    <t>5</t>
  </si>
  <si>
    <t>6</t>
  </si>
  <si>
    <t>Управление ГО и ЧС</t>
  </si>
  <si>
    <t>Повышение качества обучения всех категорий обучающихся на курсах гражданской защиты и культуры безопасности жизнедеятельности</t>
  </si>
  <si>
    <t>Техническое обслуживание, содержание и модернизация оборудования единой дежурной диспетчерской службы</t>
  </si>
  <si>
    <t>Обслуживание и содержание в рабочем состоянии прямых линий связи между оперативным дежурным ЕДДС и дежурно-диспетчерскими службами предприятий, организаций  и социально-значимыми объектами</t>
  </si>
  <si>
    <t>Поддержание в работоспособном состоянии автоматизированного рабочего места оператора системы обработки экстренных вызовов «112»</t>
  </si>
  <si>
    <t>04</t>
  </si>
  <si>
    <t>Поддержание оборудования ЕДДС в рабочем состоянии</t>
  </si>
  <si>
    <t>Повышение готовности оперативных дежурных  ЕДДС к экстренному реагированию при угрозе или возникновении ЧС, а также на обращения граждан</t>
  </si>
  <si>
    <t>Выполнение противопожарных мероприятий  на территории города Воткинска</t>
  </si>
  <si>
    <t>Организация мероприятия по мерам пожарной безопасности среди населения МО "Город Воткинск" проведение просветительской работы в области соблюдения пожарной безопасности, в т.ч. в быту, в жилом секторе, на садовых участках. Выпуск и распространение памяток по пожарной безопасности.</t>
  </si>
  <si>
    <t>Организация привлечения дополнительных сил для осуществления тушения пожаров (загораний) и проведение аварийно-спасательных работ, связанных с ними на объектах государственной/муниципальной собственности, а также объектов жилого сектора, расположенных на территории МО "Город Воткинск".</t>
  </si>
  <si>
    <t>4</t>
  </si>
  <si>
    <t>05</t>
  </si>
  <si>
    <t>Снижение количества пожаров (загораний) , сведение к минимуму материального ущерба от пожаров в черте города</t>
  </si>
  <si>
    <t>Сокращение количества пожаров</t>
  </si>
  <si>
    <t xml:space="preserve">Обеспечение безопасности на водных объектах </t>
  </si>
  <si>
    <t>Патрулирование акватории  Воткинского пруда во время прохождения купального сезона, в период ледостава и  паводковый период</t>
  </si>
  <si>
    <t>Пропаганда правил безопасности поведения на водных объектах. Выпуск печатной продукции. Изготовление и размещение аншлагов и предупреждающих, запрещающих  знаков</t>
  </si>
  <si>
    <t>Недопущение гибели людей на водных объектах</t>
  </si>
  <si>
    <t>Проведение дератизационных и акарицидных обработок территории</t>
  </si>
  <si>
    <t>Снижение заболеваемости природно-очаговыми инфекциями</t>
  </si>
  <si>
    <t>Проведение работ по дератизации (против грызунов-переносчиков иксодовых клещей) территории муниципального образования "Город Воткинск" с привлечением специализированных организаций</t>
  </si>
  <si>
    <t>Проведение работ по акарицидной (противоклещевой) обработке на территориях муниципального образования "Город Воткинск" с привлечением специализированных организаций</t>
  </si>
  <si>
    <t>Отсутствие вспышечной заболеваемости ГЛПС (5 и более случаев) в местах проведения дератизационных обработок</t>
  </si>
  <si>
    <t>Отсутствие групповой заболеваемости КВЭ (5 и более случаев) на территориях, подлежащим акарицидным обработкам</t>
  </si>
  <si>
    <t>Май-Июнь 2019</t>
  </si>
  <si>
    <t>07</t>
  </si>
  <si>
    <t>Оказание муниципальных услуг (работ)</t>
  </si>
  <si>
    <t>Оказание муниципальной услуги "Реализация дополнительных профессиональных образовательных программ повышения квалификации"</t>
  </si>
  <si>
    <t>Оказание муниципальной услуги «Подготовка и обучение неработающего населения в области гражданской обороны "</t>
  </si>
  <si>
    <t>Оказание муниципальной работы «Обеспечение повседневной оперативной деятельности»</t>
  </si>
  <si>
    <t>08</t>
  </si>
  <si>
    <t>Выполнение муниципального задания</t>
  </si>
  <si>
    <t>Обучение населения в области гражданской обороны</t>
  </si>
  <si>
    <t>Принятие заявок от населения, организаций Единой дежурно-диспетчерской службой.</t>
  </si>
  <si>
    <t>«Профилактика правонарушений» на территории МО «Город Воткинск»</t>
  </si>
  <si>
    <t>Координация деятельности органов местного самоуправления, правоохранительных органов, организаций и общественных объединений по профилактике правонарушений</t>
  </si>
  <si>
    <t xml:space="preserve">Координация работы структурных подразделений Администрации по профилактике правонарушений на территории муниципального образования «Город Воткинск».  </t>
  </si>
  <si>
    <t>Рассмотрение на координационных совещаниях результатов совместной с правоохранительными органами деятельности по вопросам повышения эффективности профилактики правонарушений и укрепление общественного порядка</t>
  </si>
  <si>
    <t>Анализ деятельности в сфере профилактики правонарушений охраны общественного порядка и выработка основных направлений по ее совершенствованию на заседаниях постоянных комиссий Воткинской городской Думы, на заседаниях межведомственных комиссий Администрации города</t>
  </si>
  <si>
    <t>Аппарат Администрации города Воткинска</t>
  </si>
  <si>
    <t>Совершенствование нормативно-правовой базы местного самоуправления в сфере профилактики правонарушений</t>
  </si>
  <si>
    <t>Повышение эффективности взаимодействия</t>
  </si>
  <si>
    <t>Планирование работы и корректировка планов работы по профилактике правонарушений</t>
  </si>
  <si>
    <t>Профилактика правонарушений на улицах и в других общественных местах</t>
  </si>
  <si>
    <t>Проведение совместных с правоохранительными органами мероприятий по выявлению и пресечению фактов незаконного оборота спиртосодержащей продукции</t>
  </si>
  <si>
    <t>Проведение совместных с правоохранительными органами рейдов по проверке правил проведения молодежных дискотек в развлекательных учреждениях</t>
  </si>
  <si>
    <t>Межведомственная комиссия по обеспечению профилактики правонарушений  в городе Воткинске</t>
  </si>
  <si>
    <t>Сокращение количества фактов незаконного оборота спиртосодержащей продукции</t>
  </si>
  <si>
    <t xml:space="preserve"> Управление образования </t>
  </si>
  <si>
    <t>Сокращение количества правонарушений, совершенных на территории образовательных учреждений</t>
  </si>
  <si>
    <t>Комиссия по делам несовершеннолетних и защите их прав</t>
  </si>
  <si>
    <t>Сокращение количества правонарушений, совершенных на развлекательных мероприятиях для молодежи</t>
  </si>
  <si>
    <t>Управление культуры, спорта и молодежной политики</t>
  </si>
  <si>
    <t>Общественные объединения правоохранительной направленности</t>
  </si>
  <si>
    <t xml:space="preserve">Создание общественных добровольных формирований по охране правопорядка </t>
  </si>
  <si>
    <t>Рост числа участников добровольных формирований по охране правопорядка</t>
  </si>
  <si>
    <t>Создание условий для деятельности добровольных формирований по охране  общественного порядка  на территории муниципального образования «Город Воткинск».</t>
  </si>
  <si>
    <t>Управление учета и отчетности</t>
  </si>
  <si>
    <t>Организация работы по дальнейшему развитию молодежных отрядов содействия правоохранительным органам</t>
  </si>
  <si>
    <t>Отдел режима секретности и мобилизационной работы </t>
  </si>
  <si>
    <t>Профилактика правонарушений на административных участках</t>
  </si>
  <si>
    <t> Аппарат Администрации города Воткинска</t>
  </si>
  <si>
    <t>Сокращение числа правонарушений на административных участках</t>
  </si>
  <si>
    <t xml:space="preserve">Предоставление помещения для работы на обслуживаемом административном участке городского округа сотруднику, замещающему должность участкового уполномоченного полиции </t>
  </si>
  <si>
    <t>Управление муниципального имущества и земельных ресурсов</t>
  </si>
  <si>
    <t>Создание условий для работы участковых уполномоченных полиции</t>
  </si>
  <si>
    <t>Организация отчетов участковых уполномоченных полиции перед населением административных участков, коллективами предприятий, учреждений, организаций с привлечением представителей органов местного самоуправления</t>
  </si>
  <si>
    <t>Информирование населения, закрепленного за административными участками,</t>
  </si>
  <si>
    <t>о деятельности участковых уполномоченных</t>
  </si>
  <si>
    <t>Проведение ежегодного  конкурса «Лучший участковый уполномоченный города Воткинска» с награждением победителей</t>
  </si>
  <si>
    <t>Повышение престижа должности участкового уполномоченного полиции</t>
  </si>
  <si>
    <t>Профилактика правонарушений среди несовершеннолетних.</t>
  </si>
  <si>
    <t>Сокращение числа правонарушений, совершенных несовершеннолетними</t>
  </si>
  <si>
    <t>Организация и проведение рейдов в местах пребывания несовершеннолетних на территории города Воткинска</t>
  </si>
  <si>
    <t xml:space="preserve"> Исполнение  Закона  Удмуртской Республики от 18.10.2011 № 59-РЗ «О мерах по защите здоровья и развития детей в Удмуртской Республике»</t>
  </si>
  <si>
    <t>Реализация комплекса мер по решению проблем занятости несовершеннолетних, в том числе несовершеннолетних, вернувшихся из воспитательно-трудовых колоний, осужденных  условной мере наказания,  и состоящих на учете в подразделении по делам несовершеннолетних Межмуниципального отдела МВД России «Воткинский»</t>
  </si>
  <si>
    <t>Социальная реабилитация и ресоциализация несовершеннолетних</t>
  </si>
  <si>
    <t>Проведение мониторинга преступности и безнадзорности среди несовершеннолетних</t>
  </si>
  <si>
    <t>Анализ ситуации в целях выявлении криминогенной среды среди несовершеннолетних</t>
  </si>
  <si>
    <t>Проведение в общеобразовательных учреждениях дней профилактики и городских месячников правовых знаний</t>
  </si>
  <si>
    <t>Правовое просвещение несовершеннолетних и формирование законопослушного  поведения</t>
  </si>
  <si>
    <t>Управление образования</t>
  </si>
  <si>
    <t>Организация проведения мероприятий с несовершеннолетними, состоящими на всех видах профилактического учета (культурные, спортивные, досуговые мероприятия)".</t>
  </si>
  <si>
    <t>Формирование здорового образа жизни. Профилактика всех видов зависимости у несовершеннолетних</t>
  </si>
  <si>
    <t>Работа Межведомственного консилиума по принятию мер в отношении несовершеннолетних и их семей, находящихся в социально – опасном положении</t>
  </si>
  <si>
    <t>Проведение индивидуальной профилактической работы с семьями,  находящимися в социально -опасном положении</t>
  </si>
  <si>
    <t>Профилактика рецидивов преступности</t>
  </si>
  <si>
    <t>Сокращение количества правонарушений лицами, ранее совершавшими правонарушения</t>
  </si>
  <si>
    <t>Организация взаимодействия с «Центром занятости населения» по оказанию содействия в трудоустройстве лицам, освободившимся из мест лишения свободы по отбытию срока наказания и лицам, досрочно освободившимся из мест лишения свободы</t>
  </si>
  <si>
    <t>Социальная адаптация лиц, вернувшихся из мест лишения свободы</t>
  </si>
  <si>
    <t>Информирование о положении на рынке труда и наличии вакантных мест для содействия в трудоустройстве лицам, освободившимся из мест лишения свободы (по письменным запросам УФСИН России)</t>
  </si>
  <si>
    <t>Управление социальной поддержки населения</t>
  </si>
  <si>
    <t>Предоставление актуальной информации</t>
  </si>
  <si>
    <t>Организация работы по трудоустройству лиц, осужденных к наказаниям, не связанным с лишением свободы (обязательные и исправительные работы)</t>
  </si>
  <si>
    <t>Трудоустройство лиц, имеющих условные сроки наказания</t>
  </si>
  <si>
    <t>Предотвращение терроризма и экстремизма на территории города</t>
  </si>
  <si>
    <t>Отдел режима секретности и мобилизационной работы</t>
  </si>
  <si>
    <t>Отсутствие актов (попыток свершения)  терроризма, экстремизма в г.Воткинске</t>
  </si>
  <si>
    <t>Организация мероприятий по профилактике терроризма и экстремизма в молодежной среде</t>
  </si>
  <si>
    <t>Предотвращение национальной и религиозной неприязни в молодежной среде</t>
  </si>
  <si>
    <t>Осуществление контроля за соблюдением инициаторами публичных акций требований Федерального закона от 19.06.2004 г. № 54-ФЗ «О собраниях, митингах, демонстрациях, шествиях и анкетированиях» и Закона Удмуртской Республики от 28.06.2005 г. № 27-РЗ «О порядке подачи уведомления о проведении публичного мероприятия на территории Удмуртской Республики»</t>
  </si>
  <si>
    <t>Соблюдение требований законодательства</t>
  </si>
  <si>
    <t>Участие в совместных учениях и практических тренировках по отработке действий при угрозе совершения и ликвидации последствий террористических актов</t>
  </si>
  <si>
    <t>Координация действий при угрозе совершения и ликвидации последствий террористических актов</t>
  </si>
  <si>
    <t>Отдел по делам ГО и ЧС</t>
  </si>
  <si>
    <t>Повышение эффективности работы по борьбе с преступностью на территории города</t>
  </si>
  <si>
    <t>Сокращение количества зарегистрированных преступлений на территории города Воткинска</t>
  </si>
  <si>
    <t>Эксплуатация, обслуживание и развитие аппаратно-программного комплекса "Безопасный город".</t>
  </si>
  <si>
    <t>Отдел по делам ГО и ЧС                             Управление по делам ГО и ЧС</t>
  </si>
  <si>
    <t>Снижение количества правонарушений, повышение раскрываемости преступлений, в том числе по горячим следам</t>
  </si>
  <si>
    <t>Организация мониторинга обстановки в местах массового пребывания людей на территории МО "Город Воткинск" и на значимых транспортных развязках.</t>
  </si>
  <si>
    <t xml:space="preserve">Отдел по делам ГО и ЧС                             </t>
  </si>
  <si>
    <t>Организация взаимодействия по обеспечению правопорядка на территории МО "Город Воткинск" при чрезвычайных ситуациях.</t>
  </si>
  <si>
    <t>Информирование населения о деятельности органов местного самоуправления, правоохранительных органов, организаций и общественных объединений по профилактике и предупреждению правонарушений</t>
  </si>
  <si>
    <t>Сокращение количества правонарушений на территории города Воткинска</t>
  </si>
  <si>
    <t>Информирование населения через средства массовой информации</t>
  </si>
  <si>
    <t>Управление организационной работы Аппарата Главы муниципального образования «Город Воткинск» и Воткинской городской Думы</t>
  </si>
  <si>
    <t>Предупреждение населения о возможных угрозах безопасности и мерах по ликвидации угроз</t>
  </si>
  <si>
    <t>Разработка, изготовление, приобретение буклетов, брошюр, памяток, плакатов, баннеров, направленных на профилактику правонарушений</t>
  </si>
  <si>
    <t>Распространение наглядной информации среди населения</t>
  </si>
  <si>
    <t>Оформление информационных стендов по профилактике правонарушений и безопасности жизни  в детских дошкольных учреждениях, общеобразовательных школах, учреждениях дополнительного образования для детей и их родителей</t>
  </si>
  <si>
    <t>Информирование несовершеннолетних</t>
  </si>
  <si>
    <t>Май 2019г</t>
  </si>
  <si>
    <t>Получено по Распоряжению Правительства УР от 06.05.19 № 34  от "СГЗ УР" оборудование для "Системы обработки экстренных вызовов "112" на сумму150,2 тыс. руб.</t>
  </si>
  <si>
    <t>2 квартал 2019</t>
  </si>
  <si>
    <t>Июнь 2019г</t>
  </si>
  <si>
    <t>Ежемесячно</t>
  </si>
  <si>
    <t>Ежедневно</t>
  </si>
  <si>
    <t>Январь - Июнь 2019</t>
  </si>
  <si>
    <t>Проведена барьерная  дератизация территории МО "Город Воткинск", обработано 15 га</t>
  </si>
  <si>
    <t>Предоставляются вакантые места по трудоустройству лиц (исправительные работы)</t>
  </si>
  <si>
    <t>Ответственный исполнитель Управление ГО и ЧС</t>
  </si>
  <si>
    <t>На территории не допущено чрезвычайных ситуаций, связанных с криминальными, террористическими и экстремистскими проявлениями, оперативная обстановка в целом остается под контролем.</t>
  </si>
  <si>
    <t>Линии связи обслужены,  находятся в рабочем состоянии</t>
  </si>
  <si>
    <t>по состоянию на 01 января 2020г.</t>
  </si>
  <si>
    <t>по состоянию на 01.01.2020г.</t>
  </si>
  <si>
    <t>Проведено 52 тренировки по обеспечению организации дежурно-диспетчерских услуг.  Проведено 52 оповещения руководства Администрации города Воткинска, дежурно-диспетчерских служб и населения. Приобретен сервер КСЭОН "Марс-Арсенал", маршрутизатор</t>
  </si>
  <si>
    <t>Заключен Договор по организации и осуществлению тушения пожаров с ООО "РН-Пожарная безопасность". Получены услуги тушения пожара  в кол-ве 2,98 часа (28.04.2019г - ул.Железнодорожная,2; 22.09.2019 - пр.Коммунальный, 6).</t>
  </si>
  <si>
    <t>Проведена акарицидная (противоклещевая) обработка территории МО "Город Воткинск", обработано весной 57 га, осенью 34 га</t>
  </si>
  <si>
    <t>Обучено  в области ГО - 1378 человек по 10 категориям обучения.</t>
  </si>
  <si>
    <t>Подготовлено и обучено  в области ГО  - 103 человека</t>
  </si>
  <si>
    <t>Принято и обработано 95135 заявок и обращений от граждан</t>
  </si>
  <si>
    <t>Управлением имущества Администрации города Воткинска предоставлено 6 опорных пунктов.</t>
  </si>
  <si>
    <t>Проведены проверки АСЦО 20.03.2019г., 05.06.2019г., 11.09.2019г., 11.12.2019г.</t>
  </si>
  <si>
    <t>20.03.2019; 05.06.2019; 11.09.2019; 11.12.2019</t>
  </si>
  <si>
    <t>Проведены соревнования:  14-15.05.19 "Соревнования  санитарных постов" (участники 50 чел); 22.05.19 "Школа безопасности" (участники - 102чел.); 06.09.19 "Городские соревнования санитарных постов" (участники - 120 человек); 22.11.19 "Всероссийская олимпиада по ОБЖ" (участники - 25 человек)</t>
  </si>
  <si>
    <r>
      <t>Размещены статьи в СМИ в кол-ве 94 шт.  На сайте муниципального образования «Город Воткинск» размещена памятка для населения «Осторожно клещи!", "Осторожно - бешенство!", "Как уберечь ребенка от падения из окна", "Памятка туристам", "Памятка владельцам квадрокоптеров", "Осторожно - тонкий лед!", "Осторожно - африканская чума свиней!", "Птичий грипп", "Памятка по предупреждению подтопления",  "О правилах учета беспилотных воздушных судов</t>
    </r>
    <r>
      <rPr>
        <b/>
        <sz val="8"/>
        <rFont val="Times New Roman"/>
        <family val="1"/>
      </rPr>
      <t>"</t>
    </r>
    <r>
      <rPr>
        <sz val="8"/>
        <rFont val="Times New Roman"/>
        <family val="1"/>
      </rPr>
      <t xml:space="preserve">
С населением, проживающем в частном секторе  проведены беседы, роздано 89 памяток по действиям при угрозе подтопления, номера телефонов экстренных служб и ЕДДС города Воткинска</t>
    </r>
  </si>
  <si>
    <t>183 информационных письма  от УФСИН России- уведомление об освобождающихся лицах из мест лишения свободы</t>
  </si>
  <si>
    <t xml:space="preserve"> "Центром занятости населения" заключено 4 соглашения с предприятиями города на предоставление 9 рабочих мест для лиц, освободившихся из мест лишения свободы. 5 человек - трудоустроено на вакантные места.</t>
  </si>
  <si>
    <t>Организация совместно с правоохранительными органами рейдов с целью профилактики правонарушений на территории образовательных учреждений</t>
  </si>
  <si>
    <t xml:space="preserve">Размещение информации в СМИ, на официальном сайте Администрации города Воткинска - "Опорные пункты милиции (участковые инспекторы)", информационных стендах. </t>
  </si>
  <si>
    <t>В средсвах массовой информации размещено 94 оперативное предупреждение и другой экстренной информации о возникновении возможных угроз природного и техногенного характера.</t>
  </si>
  <si>
    <t>Утверждаю</t>
  </si>
  <si>
    <t>Координатор муниципальной программы руководитель Аппарата Администрации г.Воткинска</t>
  </si>
  <si>
    <t>__________Бородина И.В.</t>
  </si>
  <si>
    <t>Отчет о реализации муниципальной программы Ресурсное обеспечение реализации муниципальной прграммы за счет средств бюджета городского округа</t>
  </si>
  <si>
    <t xml:space="preserve"> Форма 1. Отчет об использовании  бюджетных ассигнований бюджета МО "Город Воткинск" на реализацию муниципальной программы 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</si>
  <si>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</si>
  <si>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</si>
  <si>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</si>
  <si>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</si>
  <si>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Кассовые расходы, %</t>
  </si>
  <si>
    <t>И</t>
  </si>
  <si>
    <t>Рз</t>
  </si>
  <si>
    <t>Пр</t>
  </si>
  <si>
    <t>ЦС</t>
  </si>
  <si>
    <t>ВР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</si>
  <si>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</si>
  <si>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</si>
  <si>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</si>
  <si>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</si>
  <si>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</si>
  <si>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Программа "Безопасность" на 2015-2021 годы</t>
  </si>
  <si>
    <t>Всего</t>
  </si>
  <si>
    <t>Администрация города Воткинска</t>
  </si>
  <si>
    <t xml:space="preserve">Управление культуры, спорта и молодежной политики </t>
  </si>
  <si>
    <t>Подпрограмма «Предупреждение и ликвидация последствий чрезвычайных ситуаций, реализация мер пожарной безопасности"</t>
  </si>
  <si>
    <t xml:space="preserve">Модернизация и реконструкция существующей комплексной системы экстренного  оповещения и информирования населения. </t>
  </si>
  <si>
    <t>03</t>
  </si>
  <si>
    <t>14</t>
  </si>
  <si>
    <t>0616190</t>
  </si>
  <si>
    <t>Совершенствование обучения населения города Воткинска в области гражданской обороны защиты от чрезвычайных ситуаций</t>
  </si>
  <si>
    <t>Модернизация учебных классов и других помещений курсов гражданской защиты муниципального бюджетного учреждения "Управление по делам ГО и ЧС" города Воткинска"</t>
  </si>
  <si>
    <t>Подтверждение лицензии курсами гражданской защиты муниципального бюджетного учреждения "Управление по делам ГО и ЧС города Воткинска" на ведение образовательной деятельности в области гражданской обороны и защиты от чрезвычайных ситуаций.</t>
  </si>
  <si>
    <t>Обновление учебно-материальной базы курсов гражданской защиты и учебно-консультационных пунктов по ГО и ЧС.</t>
  </si>
  <si>
    <t>Поддержание в готовности оперативной группы МО "Город Воткинск" к действиям в районах угрозы и (или) возникновения чрезвычайных ситуаций мирного и военного времени</t>
  </si>
  <si>
    <t>Поддержание в готовности и технически исправном состоянии транспортного средства, средств связи, приборов РХР, средств индивидуальной защиты, оборудования и обмундирования.</t>
  </si>
  <si>
    <t>Приобретение индивидуальных средств радио-химической и биологической защиты (РХБЗ), приборов разведки и контроля</t>
  </si>
  <si>
    <t>Техническое обслуживание, содержание и модернизация оборудования единой дежурной диспетчесркой службы</t>
  </si>
  <si>
    <t>Обслуживание и содержание в рабочем состоянии прямых линий связи между оперативным дежурным ЕДДС и дежурно-диспетчерскими службами предприятий, организаций  и социальнозначимыми объектами</t>
  </si>
  <si>
    <t>Оснащение ЕДДС города современными техническими средствами и программным обеспечением  "Географическая информационная система "ГЕО-Экстремум"</t>
  </si>
  <si>
    <t>Выполнение противопожарных мероприятий  на территории города Воткинска и в лесных массивах, прилегающих к городской черте</t>
  </si>
  <si>
    <t>Ремонт и замена неисправных пожарных гидрантов, установка новых гидрантов с обозначением знаками мест их расположения и направления движения к ним</t>
  </si>
  <si>
    <t xml:space="preserve">Проведение дератизационных и акарицидных обработок территории </t>
  </si>
  <si>
    <t>09</t>
  </si>
  <si>
    <t>06107619</t>
  </si>
  <si>
    <t>Проведение работ по акарицидной (противоклещевой) обработке на территориях Муниципального образования "Город Воткинск" с привлечением специализированных организаций</t>
  </si>
  <si>
    <t>Приобретение адъютант-вакцины для домашних животных, в случаях ухудшения обстановки по бешенству в соответствии с решениями Комиссии по чрезвычайным ситуациям и обеспечению пожарной безопасности города Воткинска</t>
  </si>
  <si>
    <t>06108619</t>
  </si>
  <si>
    <t>Уплата налога на имущество</t>
  </si>
  <si>
    <t>0610860620</t>
  </si>
  <si>
    <t xml:space="preserve">«Профилактика правонарушений» на территории МО "Город Воткинск" </t>
  </si>
  <si>
    <t>Создание общественных добровольных формирований по охране правопорядка.</t>
  </si>
  <si>
    <t>Создание условий для деятельности добровольных формирований населения по охране общественного порядка на территории муниципального образования «Город Воткинск».</t>
  </si>
  <si>
    <t>0620361930</t>
  </si>
  <si>
    <t>Профилактика правонарушений среди несовершеннолетних</t>
  </si>
  <si>
    <t>Проведение городского фестиваля волонтерских отрядов</t>
  </si>
  <si>
    <t>0620561920</t>
  </si>
  <si>
    <t>Проведение ежегодного смотра-конкурса общественных воспитателей несовершеннолетних</t>
  </si>
  <si>
    <t>Повышение эффективности работы по борьбе с преступностью на территории города.</t>
  </si>
  <si>
    <t>0620861900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</si>
  <si>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</si>
  <si>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</si>
  <si>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</si>
  <si>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</si>
  <si>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</si>
  <si>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Постановление Администрации города Воткинска</t>
  </si>
  <si>
    <t>О внесении изменений в муниципальную  программу «Безопасность». Внесены изменения в  раздел «Ресурсное обеспечение»"</t>
  </si>
  <si>
    <t>О внесении изменений в муниципальную  программу «Безопасность». Внесены изменения в текстовую часть Мероприятий</t>
  </si>
  <si>
    <t>Форма 7. Результаты оценки эффективности муниципальной  программы (подпрограммы)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</si>
  <si>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</si>
  <si>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</si>
  <si>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</si>
  <si>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</si>
  <si>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</si>
  <si>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</si>
  <si>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</si>
  <si>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</si>
  <si>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</si>
  <si>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</si>
  <si>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</si>
  <si>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</rPr>
      <t>БС</t>
    </r>
  </si>
  <si>
    <t>6=7х10</t>
  </si>
  <si>
    <t>10=8/9</t>
  </si>
  <si>
    <t>Муниципальная программа "Безопасность" на 2015-2021 годы</t>
  </si>
  <si>
    <t>Руководитель Аппарата Администрации</t>
  </si>
  <si>
    <t>за  2019 год</t>
  </si>
  <si>
    <t>Из бюджета МО "Город Воткинск" выделено 50 тыс.рублей, которые израсходованы на награждение участников 46,9 тыс.руб.; канцтовары 3,1)</t>
  </si>
  <si>
    <t>Реализован комплекс мероприятий по обеспечению общественной безопасности, правопорядка при проведении 60  культурно-массовых, спортивных и религиозных мероприятий</t>
  </si>
  <si>
    <t xml:space="preserve">Члены народной дружины активно принимают участие в  охране общественного порядка при проведении массовых и спортивных мероприятий. Совместно с ними обеспечена охрана общественного порядка 60  мероприятий, принято участие  в 28 рейдовых мероприятиях, выявлено 42 правонарушения.   </t>
  </si>
  <si>
    <t>В результате проведенных мероприятий в сфере оборота алкогольной продукции выявлено 107 правонарушений, по которым составлено  35 протоколов</t>
  </si>
  <si>
    <t xml:space="preserve">Развитие гражданско- и военно- патриотического воспитания через военно-тактические игры с применением Airsoftаналогов оружия (страйкбол).  Ведется регулярная работа по вовлечению новых членов в ряды ДНД, созданной на базе МЦ "Победа". На конец отчетного периода в дружине числится 60  человек. </t>
  </si>
  <si>
    <t>Проведены массовые мероприятия с участием молодежи: акция «Капля жизни», массовый флешмоб «Мы против террора», оформление книжных выставок и стендов «Терроризм – чума XXI века» в библиотеках города и образовательных учреждениях системы СПО и ВО, проведение тематических классных часов в студенческой среде</t>
  </si>
  <si>
    <t xml:space="preserve">Изготовлен и размещен баннер «А ваш ребенок дома?». Выпущено 250 буклетов "Скажи наркотикам - НЕТ!", 500 листово "Детский телефон доверия" </t>
  </si>
  <si>
    <t>Произведено 107 совместных рейда</t>
  </si>
  <si>
    <t xml:space="preserve"> Распространение памяток, брошюр , направленных на профилактику правонарушений среди населения "Единый телефон доверия", "Горячая линия "Ребенок в опасности", "Телефоны уполномоченных лиц по защите прав ребенка"</t>
  </si>
  <si>
    <t>67 семьи поставлено на учет, в которых проживает 179 детей. С данными семьями ведется работа</t>
  </si>
  <si>
    <t>Проведены 2 месячника правовых знаний среди учащихся общеобразовательных учреждений (охват 8300 человек). Проведено 4 дня профилактика  (охват 3000 чел)</t>
  </si>
  <si>
    <t>Проведен конкурс «Лучший участковый уполномоченный города Воткинска».</t>
  </si>
  <si>
    <t>Проведено 41 совместный рейд</t>
  </si>
  <si>
    <t>Межведомственное взаимодействие с Центром занятости населения, с МО МВД России "Воткинский" и образовательными организациями города. Помощь оказана 3 несовершеннолетним: 1 человек - переобучение, 2 человек - выплата пособия</t>
  </si>
  <si>
    <t>Проведено 64 культурно-досуговых профилактических мероприятия. В летний период в Воткинске проходит операция «Подросток-лето. 2019», в рамках которой организуется досуг несовершеннолетних, состоящих на всех видах профилактического учета В течение года были реализованы  проекты: «Культурное наследие», «Активное лето»,  «Свой ход», "Веселые старты", "Ночь искусств", "Мастерская". Затраты составили 20,0 тыс. руб.</t>
  </si>
  <si>
    <t>" 14" февраля  2020г.</t>
  </si>
  <si>
    <t xml:space="preserve">На сайте Администрации, в СМИ и на электронных светодиодных табло, для населения города Воткинска, размещены агитационные материалы и памятки по соблюдению правил и мер пожарной безопасности.          В учебных заведениях города Воткинска,
преподавателями курсов ГЗ, совместно с представителями отдела надзорной деятельности и профилактической работы ГУ МЧС России по УР проведено 16 бесед о
соблюдении правил и мер пожарной безопасности, недопущении поджогов сухой травянистой растительности и разведения костров. Разработан макет аншлага "Берегите лес от пожаров".
 Разработаны "Памятка населению по требованиям и ограничениям вводимым противопожарным режимом" (май 2019г) и Памятка "О  мерах пожарной безопасности  
в весенне-летний пожароопасный период", "Памятка по соблюдению мер пожарной безопасности в лесу". Совместно с ОНД и ПР ГУ МЧС проведено 29 рейдов, населению вручена 1261 памятка. Постановлением Администрации города Воткинска от08.05.2019 №803 с 9 по 28.05.2019 вводился особый противопожарный режим.
</t>
  </si>
  <si>
    <t>Ежедневное патрулирование акватории Воткинского пруда. Участие в массовых мероприятиях "Крещенские купания", "Паводок 2019", подготовка и оборудование, сдача в эксплуатацию муниципального пляжа, обеспечение оборудованием спасательного поста на городском пляже. Установка знаков  о запрете купания в 15 местах неорганизованного отдыха населения на мводных объектах.</t>
  </si>
  <si>
    <t xml:space="preserve">В целях пропаганды правил безопасного поведения на водных объектах и информирования населения, на сайте муниципального образования размещены памятки и плакаты по безопасному поведению на водных объектах в летний период: "Правила весенней безопасности", "Противопаводковые мероприятия в весенний период", "Опасный лед", "Осторожно - тонкий лед!". Установлен билборд "Информация о правилах безопасного использования пиротехнических средств и нахождения на льду водоемов", изготовление и установка аншлагов "Проезд - проход по льду запрещен" в периоды становления и таяния льда </t>
  </si>
  <si>
    <t xml:space="preserve">В целях поваышения эффективности обеспечения общественной безопасности и борьбы с преступностью  во взаимодействии с правоохранительными и контрольно-надзорными органгами проведено 4  заседания межведомственной комиссии, ежеквартально проводилось подведение итогов совместной  работы профилактики правонарушений </t>
  </si>
  <si>
    <t>Увеличение числа правонарушений среди несовершеннолетних. В 2019 году зарегистрировано - 35 правонарушений (АППГ - 31).</t>
  </si>
  <si>
    <t>Функционирует 19 точек видеонаблюдения на территории МО "Город  Воткинск"  с выводом информации на пульт управления ЕДДС, в т.ч. ежемесячное обслуживание видеокамер (трафик, электрическая энергия, аренда опор).  Данные по запросу ММО МВД России "Воткинский" предоставлялись 28 раз.</t>
  </si>
  <si>
    <t>Увеличение числа гидрантов (315 шт, не исправно 11 шт)</t>
  </si>
  <si>
    <t>Межведомственной комиссией проведено  18 совместных рейдов по проверке условий проживания малообеспеченных многодетных семей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</si>
</sst>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[$-FC19]d\ mmmm\ yyyy\ &quot;г.&quot;"/>
    <numFmt numFmtId="182" formatCode="0.000000"/>
    <numFmt numFmtId="183" formatCode="0.00000"/>
    <numFmt numFmtId="184" formatCode="0.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7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6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8.5"/>
      <name val="Times New Roman"/>
      <family val="1"/>
    </font>
    <font>
      <sz val="8.5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vertAlign val="subscript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8" fontId="10" fillId="0" borderId="12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0" fontId="77" fillId="0" borderId="0" xfId="0" applyFont="1" applyAlignment="1">
      <alignment/>
    </xf>
    <xf numFmtId="0" fontId="77" fillId="33" borderId="10" xfId="0" applyFont="1" applyFill="1" applyBorder="1" applyAlignment="1">
      <alignment wrapText="1"/>
    </xf>
    <xf numFmtId="178" fontId="8" fillId="0" borderId="12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0" fontId="77" fillId="33" borderId="10" xfId="0" applyFont="1" applyFill="1" applyBorder="1" applyAlignment="1">
      <alignment horizontal="left" wrapText="1" indent="3"/>
    </xf>
    <xf numFmtId="172" fontId="2" fillId="32" borderId="12" xfId="0" applyNumberFormat="1" applyFont="1" applyFill="1" applyBorder="1" applyAlignment="1">
      <alignment horizontal="right" vertical="center"/>
    </xf>
    <xf numFmtId="172" fontId="2" fillId="32" borderId="10" xfId="0" applyNumberFormat="1" applyFont="1" applyFill="1" applyBorder="1" applyAlignment="1">
      <alignment horizontal="right" vertical="center"/>
    </xf>
    <xf numFmtId="178" fontId="2" fillId="32" borderId="10" xfId="0" applyNumberFormat="1" applyFont="1" applyFill="1" applyBorder="1" applyAlignment="1">
      <alignment horizontal="right" vertical="center"/>
    </xf>
    <xf numFmtId="172" fontId="3" fillId="32" borderId="10" xfId="0" applyNumberFormat="1" applyFont="1" applyFill="1" applyBorder="1" applyAlignment="1">
      <alignment horizontal="right" vertical="center"/>
    </xf>
    <xf numFmtId="172" fontId="77" fillId="0" borderId="0" xfId="0" applyNumberFormat="1" applyFont="1" applyAlignment="1">
      <alignment/>
    </xf>
    <xf numFmtId="0" fontId="77" fillId="0" borderId="10" xfId="0" applyFont="1" applyBorder="1" applyAlignment="1">
      <alignment/>
    </xf>
    <xf numFmtId="0" fontId="78" fillId="0" borderId="0" xfId="0" applyFont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/>
    </xf>
    <xf numFmtId="172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77" fillId="0" borderId="10" xfId="0" applyFont="1" applyBorder="1" applyAlignment="1">
      <alignment horizontal="center" vertical="top"/>
    </xf>
    <xf numFmtId="178" fontId="2" fillId="0" borderId="10" xfId="0" applyNumberFormat="1" applyFont="1" applyFill="1" applyBorder="1" applyAlignment="1">
      <alignment vertical="top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79" fillId="0" borderId="13" xfId="0" applyFont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1" fillId="0" borderId="10" xfId="0" applyFont="1" applyBorder="1" applyAlignment="1">
      <alignment vertical="center" wrapText="1"/>
    </xf>
    <xf numFmtId="0" fontId="80" fillId="0" borderId="13" xfId="0" applyFont="1" applyBorder="1" applyAlignment="1">
      <alignment horizontal="center" vertical="center" wrapText="1"/>
    </xf>
    <xf numFmtId="0" fontId="81" fillId="0" borderId="13" xfId="0" applyFont="1" applyBorder="1" applyAlignment="1">
      <alignment vertical="center" wrapText="1"/>
    </xf>
    <xf numFmtId="0" fontId="80" fillId="0" borderId="13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79" fillId="0" borderId="14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79" fillId="0" borderId="10" xfId="0" applyFont="1" applyBorder="1" applyAlignment="1">
      <alignment vertical="center" wrapText="1"/>
    </xf>
    <xf numFmtId="0" fontId="82" fillId="0" borderId="10" xfId="0" applyFont="1" applyBorder="1" applyAlignment="1">
      <alignment vertical="center"/>
    </xf>
    <xf numFmtId="0" fontId="78" fillId="0" borderId="10" xfId="0" applyFont="1" applyBorder="1" applyAlignment="1">
      <alignment horizontal="justify" vertical="center" wrapText="1"/>
    </xf>
    <xf numFmtId="14" fontId="80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7" fontId="80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8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178" fontId="32" fillId="0" borderId="10" xfId="0" applyNumberFormat="1" applyFont="1" applyBorder="1" applyAlignment="1">
      <alignment horizontal="right" vertical="center"/>
    </xf>
    <xf numFmtId="1" fontId="32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33" fillId="0" borderId="10" xfId="0" applyNumberFormat="1" applyFont="1" applyBorder="1" applyAlignment="1">
      <alignment horizontal="center" vertical="center"/>
    </xf>
    <xf numFmtId="178" fontId="30" fillId="34" borderId="10" xfId="0" applyNumberFormat="1" applyFont="1" applyFill="1" applyBorder="1" applyAlignment="1">
      <alignment horizontal="right" vertical="center"/>
    </xf>
    <xf numFmtId="1" fontId="30" fillId="34" borderId="1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vertical="center" wrapText="1"/>
    </xf>
    <xf numFmtId="178" fontId="30" fillId="0" borderId="10" xfId="0" applyNumberFormat="1" applyFont="1" applyBorder="1" applyAlignment="1">
      <alignment horizontal="right" vertical="center"/>
    </xf>
    <xf numFmtId="1" fontId="30" fillId="0" borderId="10" xfId="0" applyNumberFormat="1" applyFont="1" applyBorder="1" applyAlignment="1">
      <alignment horizontal="right" vertical="center"/>
    </xf>
    <xf numFmtId="0" fontId="30" fillId="35" borderId="10" xfId="0" applyFont="1" applyFill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49" fontId="9" fillId="0" borderId="13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9" fillId="0" borderId="13" xfId="0" applyNumberFormat="1" applyFont="1" applyFill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49" fontId="29" fillId="0" borderId="10" xfId="0" applyNumberFormat="1" applyFont="1" applyFill="1" applyBorder="1" applyAlignment="1">
      <alignment horizontal="center" vertical="center"/>
    </xf>
    <xf numFmtId="1" fontId="30" fillId="35" borderId="10" xfId="0" applyNumberFormat="1" applyFont="1" applyFill="1" applyBorder="1" applyAlignment="1">
      <alignment horizontal="right" vertical="center"/>
    </xf>
    <xf numFmtId="178" fontId="30" fillId="35" borderId="1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8" fontId="21" fillId="34" borderId="10" xfId="0" applyNumberFormat="1" applyFont="1" applyFill="1" applyBorder="1" applyAlignment="1">
      <alignment horizontal="right" vertical="center" wrapText="1"/>
    </xf>
    <xf numFmtId="178" fontId="21" fillId="0" borderId="10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178" fontId="21" fillId="35" borderId="10" xfId="0" applyNumberFormat="1" applyFont="1" applyFill="1" applyBorder="1" applyAlignment="1">
      <alignment horizontal="right" vertical="center" wrapText="1"/>
    </xf>
    <xf numFmtId="178" fontId="21" fillId="0" borderId="10" xfId="0" applyNumberFormat="1" applyFont="1" applyBorder="1" applyAlignment="1" applyProtection="1">
      <alignment horizontal="right" vertical="center" wrapText="1"/>
      <protection hidden="1" locked="0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8" fontId="27" fillId="35" borderId="10" xfId="0" applyNumberFormat="1" applyFont="1" applyFill="1" applyBorder="1" applyAlignment="1">
      <alignment horizontal="right" vertical="center" wrapText="1"/>
    </xf>
    <xf numFmtId="178" fontId="27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center" wrapText="1"/>
    </xf>
    <xf numFmtId="178" fontId="7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86" fillId="0" borderId="0" xfId="0" applyFont="1" applyAlignment="1">
      <alignment vertical="center"/>
    </xf>
    <xf numFmtId="0" fontId="8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180" fontId="24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justify" vertical="center"/>
    </xf>
    <xf numFmtId="180" fontId="24" fillId="0" borderId="10" xfId="0" applyNumberFormat="1" applyFont="1" applyBorder="1" applyAlignment="1">
      <alignment horizontal="center" vertical="center"/>
    </xf>
    <xf numFmtId="0" fontId="30" fillId="35" borderId="10" xfId="0" applyFont="1" applyFill="1" applyBorder="1" applyAlignment="1">
      <alignment vertical="center" wrapText="1"/>
    </xf>
    <xf numFmtId="0" fontId="30" fillId="35" borderId="10" xfId="0" applyFont="1" applyFill="1" applyBorder="1" applyAlignment="1">
      <alignment horizontal="center" vertical="center"/>
    </xf>
    <xf numFmtId="49" fontId="30" fillId="35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49" fontId="21" fillId="35" borderId="10" xfId="0" applyNumberFormat="1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vertical="center" wrapText="1"/>
    </xf>
    <xf numFmtId="0" fontId="21" fillId="36" borderId="10" xfId="0" applyFont="1" applyFill="1" applyBorder="1" applyAlignment="1">
      <alignment horizontal="center" vertical="center" wrapText="1"/>
    </xf>
    <xf numFmtId="178" fontId="21" fillId="36" borderId="10" xfId="0" applyNumberFormat="1" applyFont="1" applyFill="1" applyBorder="1" applyAlignment="1">
      <alignment horizontal="right" vertical="center" wrapText="1"/>
    </xf>
    <xf numFmtId="0" fontId="30" fillId="36" borderId="10" xfId="0" applyFont="1" applyFill="1" applyBorder="1" applyAlignment="1">
      <alignment vertical="center" wrapText="1"/>
    </xf>
    <xf numFmtId="0" fontId="30" fillId="36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wrapText="1"/>
    </xf>
    <xf numFmtId="180" fontId="24" fillId="0" borderId="0" xfId="0" applyNumberFormat="1" applyFont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49" fontId="21" fillId="35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vertical="center" wrapText="1"/>
    </xf>
    <xf numFmtId="49" fontId="21" fillId="35" borderId="13" xfId="0" applyNumberFormat="1" applyFont="1" applyFill="1" applyBorder="1" applyAlignment="1">
      <alignment horizontal="center" vertical="center" wrapText="1"/>
    </xf>
    <xf numFmtId="49" fontId="21" fillId="35" borderId="14" xfId="0" applyNumberFormat="1" applyFont="1" applyFill="1" applyBorder="1" applyAlignment="1">
      <alignment horizontal="center" vertical="center" wrapText="1"/>
    </xf>
    <xf numFmtId="49" fontId="21" fillId="35" borderId="11" xfId="0" applyNumberFormat="1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21" fillId="35" borderId="14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49" fontId="30" fillId="35" borderId="10" xfId="0" applyNumberFormat="1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vertical="center"/>
    </xf>
    <xf numFmtId="0" fontId="30" fillId="35" borderId="10" xfId="0" applyFont="1" applyFill="1" applyBorder="1" applyAlignment="1">
      <alignment horizontal="center" vertical="center" wrapText="1"/>
    </xf>
    <xf numFmtId="0" fontId="30" fillId="35" borderId="13" xfId="0" applyFont="1" applyFill="1" applyBorder="1" applyAlignment="1">
      <alignment vertical="center" wrapText="1"/>
    </xf>
    <xf numFmtId="0" fontId="30" fillId="35" borderId="11" xfId="0" applyFont="1" applyFill="1" applyBorder="1" applyAlignment="1">
      <alignment vertical="center" wrapText="1"/>
    </xf>
    <xf numFmtId="0" fontId="30" fillId="35" borderId="14" xfId="0" applyFont="1" applyFill="1" applyBorder="1" applyAlignment="1">
      <alignment vertical="center" wrapText="1"/>
    </xf>
    <xf numFmtId="49" fontId="30" fillId="35" borderId="13" xfId="0" applyNumberFormat="1" applyFont="1" applyFill="1" applyBorder="1" applyAlignment="1">
      <alignment horizontal="center" vertical="center"/>
    </xf>
    <xf numFmtId="49" fontId="30" fillId="35" borderId="11" xfId="0" applyNumberFormat="1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4" fillId="35" borderId="13" xfId="0" applyFont="1" applyFill="1" applyBorder="1" applyAlignment="1">
      <alignment vertical="center"/>
    </xf>
    <xf numFmtId="0" fontId="34" fillId="35" borderId="11" xfId="0" applyFont="1" applyFill="1" applyBorder="1" applyAlignment="1">
      <alignment vertical="center"/>
    </xf>
    <xf numFmtId="0" fontId="25" fillId="35" borderId="13" xfId="0" applyFont="1" applyFill="1" applyBorder="1" applyAlignment="1">
      <alignment horizontal="left" vertical="center" wrapText="1"/>
    </xf>
    <xf numFmtId="0" fontId="25" fillId="35" borderId="11" xfId="0" applyFont="1" applyFill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34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82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4" fillId="0" borderId="10" xfId="0" applyFont="1" applyBorder="1" applyAlignment="1">
      <alignment horizontal="justify" vertical="center" wrapText="1"/>
    </xf>
    <xf numFmtId="0" fontId="78" fillId="0" borderId="10" xfId="0" applyFont="1" applyBorder="1" applyAlignment="1">
      <alignment vertical="center" wrapText="1"/>
    </xf>
    <xf numFmtId="0" fontId="84" fillId="0" borderId="10" xfId="0" applyFont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center"/>
    </xf>
    <xf numFmtId="172" fontId="5" fillId="0" borderId="16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12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85" fillId="0" borderId="0" xfId="0" applyFont="1" applyAlignment="1">
      <alignment wrapText="1"/>
    </xf>
    <xf numFmtId="0" fontId="56" fillId="0" borderId="10" xfId="0" applyFont="1" applyBorder="1" applyAlignment="1">
      <alignment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55" zoomScaleNormal="55" zoomScalePageLayoutView="0" workbookViewId="0" topLeftCell="A1">
      <selection activeCell="A1" sqref="A1"/>
    </sheetView>
  </sheetViews>
  <sheetFormatPr defaultColWidth="9.140625" defaultRowHeight="15"/>
  <cols>
    <col min="1" max="5" width="3.28125" style="23" customWidth="1"/>
    <col min="6" max="6" width="27.8515625" style="23" customWidth="1"/>
    <col min="7" max="7" width="16.8515625" style="23" customWidth="1"/>
    <col min="8" max="8" width="5.421875" style="23" customWidth="1"/>
    <col min="9" max="10" width="4.00390625" style="23" customWidth="1"/>
    <col min="11" max="11" width="10.140625" style="23" customWidth="1"/>
    <col min="12" max="12" width="4.57421875" style="23" customWidth="1"/>
    <col min="13" max="15" width="10.57421875" style="23" customWidth="1"/>
    <col min="16" max="17" width="8.8515625" style="23" customWidth="1"/>
    <col min="18" max="16384" width="9.140625" style="23" customWidth="1"/>
  </cols>
  <sheetData>
    <row r="1" spans="1:18" s="22" customFormat="1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69" t="s">
        <v>68</v>
      </c>
      <c r="O1"/>
      <c r="P1"/>
      <c r="Q1"/>
      <c r="R1"/>
    </row>
    <row r="2" spans="1:18" s="22" customFormat="1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69" t="s">
        <v>69</v>
      </c>
      <c r="O2" s="70"/>
      <c r="P2" s="70"/>
      <c r="Q2" s="70"/>
      <c r="R2" s="70"/>
    </row>
    <row r="3" spans="1:18" s="22" customFormat="1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23" t="s">
        <v>70</v>
      </c>
      <c r="O3" s="223"/>
      <c r="P3" s="223"/>
      <c r="Q3" s="223"/>
      <c r="R3" s="223"/>
    </row>
    <row r="4" spans="1:18" s="22" customFormat="1" ht="18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23" t="s">
        <v>71</v>
      </c>
      <c r="O4" s="223"/>
      <c r="P4" s="223"/>
      <c r="Q4" s="223"/>
      <c r="R4" s="223"/>
    </row>
    <row r="5" spans="1:18" s="22" customFormat="1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71"/>
      <c r="O5" s="71"/>
      <c r="P5" s="71"/>
      <c r="Q5" s="71"/>
      <c r="R5" s="71"/>
    </row>
    <row r="6" spans="1:18" s="22" customFormat="1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69" t="s">
        <v>72</v>
      </c>
      <c r="O6"/>
      <c r="P6"/>
      <c r="Q6"/>
      <c r="R6"/>
    </row>
    <row r="7" spans="1:18" s="22" customFormat="1" ht="15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72"/>
      <c r="O7"/>
      <c r="P7"/>
      <c r="Q7"/>
      <c r="R7"/>
    </row>
    <row r="8" spans="1:18" s="22" customFormat="1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69" t="s">
        <v>371</v>
      </c>
      <c r="O8"/>
      <c r="P8"/>
      <c r="Q8"/>
      <c r="R8"/>
    </row>
    <row r="9" spans="1:17" s="22" customFormat="1" ht="36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1"/>
      <c r="P9" s="21"/>
      <c r="Q9" s="21"/>
    </row>
    <row r="10" spans="1:17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"/>
      <c r="O10" s="3"/>
      <c r="P10" s="4"/>
      <c r="Q10" s="4"/>
    </row>
    <row r="11" spans="1:17" s="22" customFormat="1" ht="17.25" customHeight="1">
      <c r="A11" s="221" t="s">
        <v>67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</row>
    <row r="12" spans="1:17" s="22" customFormat="1" ht="17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22" customFormat="1" ht="17.25" customHeight="1">
      <c r="A13" s="221" t="s">
        <v>253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</row>
    <row r="14" spans="1:17" s="22" customFormat="1" ht="17.25" customHeight="1">
      <c r="A14" s="6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3" s="22" customFormat="1" ht="17.25" customHeight="1">
      <c r="A15" s="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</sheetData>
  <sheetProtection/>
  <mergeCells count="4">
    <mergeCell ref="A13:Q13"/>
    <mergeCell ref="A11:Q11"/>
    <mergeCell ref="N3:R3"/>
    <mergeCell ref="N4:R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5" width="3.28125" style="0" customWidth="1"/>
    <col min="6" max="6" width="46.57421875" style="0" customWidth="1"/>
    <col min="7" max="7" width="17.00390625" style="0" customWidth="1"/>
    <col min="8" max="8" width="5.421875" style="0" customWidth="1"/>
    <col min="9" max="10" width="4.00390625" style="0" customWidth="1"/>
    <col min="11" max="11" width="8.28125" style="0" customWidth="1"/>
    <col min="12" max="12" width="4.57421875" style="0" customWidth="1"/>
    <col min="13" max="13" width="9.00390625" style="0" customWidth="1"/>
    <col min="14" max="14" width="9.421875" style="0" customWidth="1"/>
    <col min="15" max="15" width="14.28125" style="0" customWidth="1"/>
    <col min="16" max="17" width="9.57421875" style="0" customWidth="1"/>
  </cols>
  <sheetData>
    <row r="1" spans="1:17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268" t="s">
        <v>271</v>
      </c>
      <c r="P1" s="268"/>
      <c r="Q1" s="268"/>
    </row>
    <row r="2" spans="1:17" ht="3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269" t="s">
        <v>272</v>
      </c>
      <c r="P2" s="269"/>
      <c r="Q2" s="269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270" t="s">
        <v>273</v>
      </c>
      <c r="P3" s="270"/>
      <c r="Q3" s="270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270"/>
      <c r="P4" s="270"/>
      <c r="Q4" s="270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4"/>
      <c r="Q5" s="4"/>
    </row>
    <row r="6" spans="1:17" ht="15.75">
      <c r="A6" s="221" t="s">
        <v>274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</row>
    <row r="7" spans="1:17" ht="15.75">
      <c r="A7" s="221" t="s">
        <v>355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</row>
    <row r="8" spans="1:17" ht="15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5">
      <c r="A9" s="263" t="s">
        <v>275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</row>
    <row r="10" spans="1:17" ht="15">
      <c r="A10" s="4"/>
      <c r="B10" s="4"/>
      <c r="C10" s="4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15">
      <c r="A11" s="264" t="s">
        <v>13</v>
      </c>
      <c r="B11" s="264"/>
      <c r="C11" s="264"/>
      <c r="D11" s="264"/>
      <c r="E11" s="264"/>
      <c r="F11" s="265" t="s">
        <v>276</v>
      </c>
      <c r="G11" s="265" t="s">
        <v>277</v>
      </c>
      <c r="H11" s="265" t="s">
        <v>278</v>
      </c>
      <c r="I11" s="265"/>
      <c r="J11" s="265"/>
      <c r="K11" s="265"/>
      <c r="L11" s="265"/>
      <c r="M11" s="266" t="s">
        <v>279</v>
      </c>
      <c r="N11" s="267"/>
      <c r="O11" s="267"/>
      <c r="P11" s="265" t="s">
        <v>280</v>
      </c>
      <c r="Q11" s="265"/>
    </row>
    <row r="12" spans="1:17" ht="31.5">
      <c r="A12" s="125" t="s">
        <v>18</v>
      </c>
      <c r="B12" s="125" t="s">
        <v>14</v>
      </c>
      <c r="C12" s="126" t="s">
        <v>15</v>
      </c>
      <c r="D12" s="125" t="s">
        <v>16</v>
      </c>
      <c r="E12" s="125" t="s">
        <v>281</v>
      </c>
      <c r="F12" s="265"/>
      <c r="G12" s="265"/>
      <c r="H12" s="124" t="s">
        <v>26</v>
      </c>
      <c r="I12" s="124" t="s">
        <v>282</v>
      </c>
      <c r="J12" s="124" t="s">
        <v>283</v>
      </c>
      <c r="K12" s="124" t="s">
        <v>284</v>
      </c>
      <c r="L12" s="124" t="s">
        <v>285</v>
      </c>
      <c r="M12" s="124" t="s">
        <v>286</v>
      </c>
      <c r="N12" s="124" t="s">
        <v>287</v>
      </c>
      <c r="O12" s="124" t="s">
        <v>288</v>
      </c>
      <c r="P12" s="124" t="s">
        <v>289</v>
      </c>
      <c r="Q12" s="124" t="s">
        <v>290</v>
      </c>
    </row>
    <row r="13" spans="1:17" s="136" customFormat="1" ht="15">
      <c r="A13" s="254" t="s">
        <v>75</v>
      </c>
      <c r="B13" s="255"/>
      <c r="C13" s="260"/>
      <c r="D13" s="261"/>
      <c r="E13" s="258"/>
      <c r="F13" s="262" t="s">
        <v>291</v>
      </c>
      <c r="G13" s="132" t="s">
        <v>292</v>
      </c>
      <c r="H13" s="133"/>
      <c r="I13" s="133"/>
      <c r="J13" s="133"/>
      <c r="K13" s="133"/>
      <c r="L13" s="133"/>
      <c r="M13" s="134">
        <f>M16+M15+M14</f>
        <v>4934.200000000001</v>
      </c>
      <c r="N13" s="134">
        <f>N16+N15+N14</f>
        <v>4934.200000000001</v>
      </c>
      <c r="O13" s="134">
        <f>O16+O15+O14</f>
        <v>4830.300000000001</v>
      </c>
      <c r="P13" s="135">
        <f aca="true" t="shared" si="0" ref="P13:P18">O13/M13*100</f>
        <v>97.89428884114953</v>
      </c>
      <c r="Q13" s="135">
        <f aca="true" t="shared" si="1" ref="Q13:Q18">O13/N13*100</f>
        <v>97.89428884114953</v>
      </c>
    </row>
    <row r="14" spans="1:17" s="136" customFormat="1" ht="22.5">
      <c r="A14" s="254"/>
      <c r="B14" s="255"/>
      <c r="C14" s="260"/>
      <c r="D14" s="261"/>
      <c r="E14" s="258"/>
      <c r="F14" s="262"/>
      <c r="G14" s="137" t="s">
        <v>293</v>
      </c>
      <c r="H14" s="138">
        <v>933</v>
      </c>
      <c r="I14" s="138"/>
      <c r="J14" s="138"/>
      <c r="K14" s="138"/>
      <c r="L14" s="138"/>
      <c r="M14" s="134">
        <f>M61</f>
        <v>20</v>
      </c>
      <c r="N14" s="134">
        <f>N61</f>
        <v>20</v>
      </c>
      <c r="O14" s="134">
        <f>O61</f>
        <v>20</v>
      </c>
      <c r="P14" s="135">
        <f t="shared" si="0"/>
        <v>100</v>
      </c>
      <c r="Q14" s="135">
        <f t="shared" si="1"/>
        <v>100</v>
      </c>
    </row>
    <row r="15" spans="1:17" s="136" customFormat="1" ht="45">
      <c r="A15" s="254"/>
      <c r="B15" s="255"/>
      <c r="C15" s="260"/>
      <c r="D15" s="261"/>
      <c r="E15" s="258"/>
      <c r="F15" s="262"/>
      <c r="G15" s="137" t="s">
        <v>294</v>
      </c>
      <c r="H15" s="138">
        <v>933</v>
      </c>
      <c r="I15" s="138"/>
      <c r="J15" s="138"/>
      <c r="K15" s="138"/>
      <c r="L15" s="138"/>
      <c r="M15" s="134">
        <f>M63</f>
        <v>200</v>
      </c>
      <c r="N15" s="134">
        <f>N63</f>
        <v>200</v>
      </c>
      <c r="O15" s="134">
        <f>O63</f>
        <v>200</v>
      </c>
      <c r="P15" s="135">
        <f t="shared" si="0"/>
        <v>100</v>
      </c>
      <c r="Q15" s="135">
        <f t="shared" si="1"/>
        <v>100</v>
      </c>
    </row>
    <row r="16" spans="1:17" s="136" customFormat="1" ht="15">
      <c r="A16" s="254"/>
      <c r="B16" s="255"/>
      <c r="C16" s="260"/>
      <c r="D16" s="261"/>
      <c r="E16" s="258"/>
      <c r="F16" s="262"/>
      <c r="G16" s="139" t="s">
        <v>118</v>
      </c>
      <c r="H16" s="133">
        <v>933</v>
      </c>
      <c r="I16" s="140"/>
      <c r="J16" s="140"/>
      <c r="K16" s="133"/>
      <c r="L16" s="133"/>
      <c r="M16" s="134">
        <f>M18+M62</f>
        <v>4714.200000000001</v>
      </c>
      <c r="N16" s="134">
        <f>N18+N62</f>
        <v>4714.200000000001</v>
      </c>
      <c r="O16" s="134">
        <f>O18+O62</f>
        <v>4610.300000000001</v>
      </c>
      <c r="P16" s="135">
        <f t="shared" si="0"/>
        <v>97.79602053370668</v>
      </c>
      <c r="Q16" s="135">
        <f t="shared" si="1"/>
        <v>97.79602053370668</v>
      </c>
    </row>
    <row r="17" spans="1:17" s="136" customFormat="1" ht="15">
      <c r="A17" s="254" t="s">
        <v>75</v>
      </c>
      <c r="B17" s="255">
        <v>1</v>
      </c>
      <c r="C17" s="256"/>
      <c r="D17" s="257"/>
      <c r="E17" s="258"/>
      <c r="F17" s="259" t="s">
        <v>295</v>
      </c>
      <c r="G17" s="214" t="s">
        <v>292</v>
      </c>
      <c r="H17" s="215"/>
      <c r="I17" s="215"/>
      <c r="J17" s="215"/>
      <c r="K17" s="215"/>
      <c r="L17" s="215"/>
      <c r="M17" s="141">
        <f>M18</f>
        <v>4298.1</v>
      </c>
      <c r="N17" s="141">
        <f>N18</f>
        <v>4298.1</v>
      </c>
      <c r="O17" s="141">
        <f>O18</f>
        <v>4194.200000000001</v>
      </c>
      <c r="P17" s="142">
        <f t="shared" si="0"/>
        <v>97.58265280007447</v>
      </c>
      <c r="Q17" s="142">
        <f t="shared" si="1"/>
        <v>97.58265280007447</v>
      </c>
    </row>
    <row r="18" spans="1:17" s="136" customFormat="1" ht="24">
      <c r="A18" s="254"/>
      <c r="B18" s="255"/>
      <c r="C18" s="256"/>
      <c r="D18" s="257"/>
      <c r="E18" s="258"/>
      <c r="F18" s="259"/>
      <c r="G18" s="143" t="s">
        <v>118</v>
      </c>
      <c r="H18" s="128">
        <v>933</v>
      </c>
      <c r="I18" s="127"/>
      <c r="J18" s="127"/>
      <c r="K18" s="128"/>
      <c r="L18" s="128"/>
      <c r="M18" s="144">
        <f>M19+M24+M31+M35+M40+M45+M54+M49</f>
        <v>4298.1</v>
      </c>
      <c r="N18" s="144">
        <f>N19+N24+N31+N35+N40+N45+N54+N49</f>
        <v>4298.1</v>
      </c>
      <c r="O18" s="144">
        <f>O19+O24+O31+O35+O40+O45+O54+O49</f>
        <v>4194.200000000001</v>
      </c>
      <c r="P18" s="145">
        <f t="shared" si="0"/>
        <v>97.58265280007447</v>
      </c>
      <c r="Q18" s="145">
        <f t="shared" si="1"/>
        <v>97.58265280007447</v>
      </c>
    </row>
    <row r="19" spans="1:17" ht="15">
      <c r="A19" s="239" t="s">
        <v>75</v>
      </c>
      <c r="B19" s="240">
        <v>1</v>
      </c>
      <c r="C19" s="239" t="s">
        <v>110</v>
      </c>
      <c r="D19" s="241"/>
      <c r="E19" s="242"/>
      <c r="F19" s="252" t="s">
        <v>296</v>
      </c>
      <c r="G19" s="205" t="s">
        <v>292</v>
      </c>
      <c r="H19" s="206">
        <v>933</v>
      </c>
      <c r="I19" s="207"/>
      <c r="J19" s="207"/>
      <c r="K19" s="206"/>
      <c r="L19" s="206"/>
      <c r="M19" s="146">
        <f>M20</f>
        <v>124.5</v>
      </c>
      <c r="N19" s="146">
        <f>N20</f>
        <v>124.5</v>
      </c>
      <c r="O19" s="146">
        <f>O20</f>
        <v>124.5</v>
      </c>
      <c r="P19" s="146">
        <f>P20</f>
        <v>0</v>
      </c>
      <c r="Q19" s="146">
        <f>Q20</f>
        <v>0</v>
      </c>
    </row>
    <row r="20" spans="1:17" ht="24">
      <c r="A20" s="239"/>
      <c r="B20" s="240"/>
      <c r="C20" s="239"/>
      <c r="D20" s="241"/>
      <c r="E20" s="242"/>
      <c r="F20" s="253"/>
      <c r="G20" s="143" t="s">
        <v>118</v>
      </c>
      <c r="H20" s="128">
        <v>933</v>
      </c>
      <c r="I20" s="127"/>
      <c r="J20" s="127"/>
      <c r="K20" s="128"/>
      <c r="L20" s="128"/>
      <c r="M20" s="147">
        <f>M22+M23</f>
        <v>124.5</v>
      </c>
      <c r="N20" s="147">
        <f>N22+N23</f>
        <v>124.5</v>
      </c>
      <c r="O20" s="147">
        <f>O22+O23</f>
        <v>124.5</v>
      </c>
      <c r="P20" s="145"/>
      <c r="Q20" s="145"/>
    </row>
    <row r="21" spans="1:17" ht="22.5">
      <c r="A21" s="148" t="s">
        <v>75</v>
      </c>
      <c r="B21" s="149">
        <v>1</v>
      </c>
      <c r="C21" s="150" t="s">
        <v>110</v>
      </c>
      <c r="D21" s="151">
        <v>1</v>
      </c>
      <c r="E21" s="152"/>
      <c r="F21" s="149" t="s">
        <v>107</v>
      </c>
      <c r="G21" s="77" t="s">
        <v>118</v>
      </c>
      <c r="H21" s="128"/>
      <c r="I21" s="127"/>
      <c r="J21" s="127"/>
      <c r="K21" s="128"/>
      <c r="L21" s="128"/>
      <c r="M21" s="147"/>
      <c r="N21" s="147"/>
      <c r="O21" s="147"/>
      <c r="P21" s="145"/>
      <c r="Q21" s="145"/>
    </row>
    <row r="22" spans="1:17" ht="56.25">
      <c r="A22" s="153" t="s">
        <v>75</v>
      </c>
      <c r="B22" s="121">
        <v>1</v>
      </c>
      <c r="C22" s="154" t="s">
        <v>110</v>
      </c>
      <c r="D22" s="151">
        <v>2</v>
      </c>
      <c r="E22" s="121"/>
      <c r="F22" s="75" t="s">
        <v>108</v>
      </c>
      <c r="G22" s="77" t="s">
        <v>118</v>
      </c>
      <c r="H22" s="155">
        <v>933</v>
      </c>
      <c r="I22" s="156" t="s">
        <v>297</v>
      </c>
      <c r="J22" s="156" t="s">
        <v>298</v>
      </c>
      <c r="K22" s="156" t="s">
        <v>299</v>
      </c>
      <c r="L22" s="155">
        <v>244</v>
      </c>
      <c r="M22" s="157">
        <f>124.5-24.9</f>
        <v>99.6</v>
      </c>
      <c r="N22" s="157">
        <f>124.5-24.9</f>
        <v>99.6</v>
      </c>
      <c r="O22" s="157">
        <f>124.5-24.9</f>
        <v>99.6</v>
      </c>
      <c r="P22" s="157"/>
      <c r="Q22" s="157"/>
    </row>
    <row r="23" spans="1:17" ht="33.75">
      <c r="A23" s="153" t="s">
        <v>75</v>
      </c>
      <c r="B23" s="121">
        <v>1</v>
      </c>
      <c r="C23" s="154" t="s">
        <v>110</v>
      </c>
      <c r="D23" s="151">
        <v>3</v>
      </c>
      <c r="E23" s="121"/>
      <c r="F23" s="75" t="s">
        <v>109</v>
      </c>
      <c r="G23" s="77" t="s">
        <v>118</v>
      </c>
      <c r="H23" s="155">
        <v>933</v>
      </c>
      <c r="I23" s="156" t="s">
        <v>297</v>
      </c>
      <c r="J23" s="156" t="s">
        <v>298</v>
      </c>
      <c r="K23" s="156" t="s">
        <v>299</v>
      </c>
      <c r="L23" s="155"/>
      <c r="M23" s="157">
        <v>24.9</v>
      </c>
      <c r="N23" s="157">
        <v>24.9</v>
      </c>
      <c r="O23" s="157">
        <v>24.9</v>
      </c>
      <c r="P23" s="157"/>
      <c r="Q23" s="157"/>
    </row>
    <row r="24" spans="1:17" ht="15">
      <c r="A24" s="246" t="s">
        <v>75</v>
      </c>
      <c r="B24" s="248">
        <v>1</v>
      </c>
      <c r="C24" s="246" t="s">
        <v>17</v>
      </c>
      <c r="D24" s="250"/>
      <c r="E24" s="250"/>
      <c r="F24" s="243" t="s">
        <v>300</v>
      </c>
      <c r="G24" s="205" t="s">
        <v>292</v>
      </c>
      <c r="H24" s="206">
        <v>933</v>
      </c>
      <c r="I24" s="207"/>
      <c r="J24" s="207"/>
      <c r="K24" s="206"/>
      <c r="L24" s="206"/>
      <c r="M24" s="146">
        <f>M25</f>
        <v>0</v>
      </c>
      <c r="N24" s="146">
        <f>N25</f>
        <v>0</v>
      </c>
      <c r="O24" s="146">
        <f>O25</f>
        <v>0</v>
      </c>
      <c r="P24" s="146">
        <f>P25</f>
        <v>0</v>
      </c>
      <c r="Q24" s="146">
        <f>Q25</f>
        <v>0</v>
      </c>
    </row>
    <row r="25" spans="1:17" ht="24">
      <c r="A25" s="247"/>
      <c r="B25" s="249"/>
      <c r="C25" s="247"/>
      <c r="D25" s="251"/>
      <c r="E25" s="251"/>
      <c r="F25" s="244"/>
      <c r="G25" s="143" t="s">
        <v>118</v>
      </c>
      <c r="H25" s="128">
        <v>933</v>
      </c>
      <c r="I25" s="127"/>
      <c r="J25" s="127"/>
      <c r="K25" s="128"/>
      <c r="L25" s="128"/>
      <c r="M25" s="147"/>
      <c r="N25" s="147"/>
      <c r="O25" s="147"/>
      <c r="P25" s="147"/>
      <c r="Q25" s="147"/>
    </row>
    <row r="26" spans="1:17" ht="33.75">
      <c r="A26" s="158" t="s">
        <v>75</v>
      </c>
      <c r="B26" s="10">
        <v>1</v>
      </c>
      <c r="C26" s="159" t="s">
        <v>17</v>
      </c>
      <c r="D26" s="10">
        <v>1</v>
      </c>
      <c r="E26" s="10"/>
      <c r="F26" s="75" t="s">
        <v>301</v>
      </c>
      <c r="G26" s="75" t="s">
        <v>118</v>
      </c>
      <c r="H26" s="155">
        <v>933</v>
      </c>
      <c r="I26" s="156" t="s">
        <v>297</v>
      </c>
      <c r="J26" s="156" t="s">
        <v>298</v>
      </c>
      <c r="K26" s="156" t="s">
        <v>299</v>
      </c>
      <c r="L26" s="155"/>
      <c r="M26" s="157"/>
      <c r="N26" s="157"/>
      <c r="O26" s="157"/>
      <c r="P26" s="160"/>
      <c r="Q26" s="160"/>
    </row>
    <row r="27" spans="1:17" ht="56.25">
      <c r="A27" s="158" t="s">
        <v>75</v>
      </c>
      <c r="B27" s="10">
        <v>1</v>
      </c>
      <c r="C27" s="159" t="s">
        <v>17</v>
      </c>
      <c r="D27" s="10">
        <v>2</v>
      </c>
      <c r="E27" s="10"/>
      <c r="F27" s="75" t="s">
        <v>302</v>
      </c>
      <c r="G27" s="75" t="s">
        <v>118</v>
      </c>
      <c r="H27" s="155">
        <v>933</v>
      </c>
      <c r="I27" s="156" t="s">
        <v>297</v>
      </c>
      <c r="J27" s="156" t="s">
        <v>298</v>
      </c>
      <c r="K27" s="156" t="s">
        <v>299</v>
      </c>
      <c r="L27" s="155"/>
      <c r="M27" s="157"/>
      <c r="N27" s="157"/>
      <c r="O27" s="157"/>
      <c r="P27" s="157"/>
      <c r="Q27" s="157"/>
    </row>
    <row r="28" spans="1:17" ht="22.5">
      <c r="A28" s="158" t="s">
        <v>75</v>
      </c>
      <c r="B28" s="10">
        <v>1</v>
      </c>
      <c r="C28" s="159" t="s">
        <v>17</v>
      </c>
      <c r="D28" s="10">
        <v>4</v>
      </c>
      <c r="E28" s="10"/>
      <c r="F28" s="75" t="s">
        <v>303</v>
      </c>
      <c r="G28" s="75" t="s">
        <v>118</v>
      </c>
      <c r="H28" s="155">
        <v>933</v>
      </c>
      <c r="I28" s="156" t="s">
        <v>297</v>
      </c>
      <c r="J28" s="156" t="s">
        <v>298</v>
      </c>
      <c r="K28" s="156" t="s">
        <v>299</v>
      </c>
      <c r="L28" s="155"/>
      <c r="M28" s="157"/>
      <c r="N28" s="157"/>
      <c r="O28" s="157"/>
      <c r="P28" s="157"/>
      <c r="Q28" s="157"/>
    </row>
    <row r="29" spans="1:17" ht="45.75">
      <c r="A29" s="158" t="s">
        <v>75</v>
      </c>
      <c r="B29" s="10">
        <v>1</v>
      </c>
      <c r="C29" s="159" t="s">
        <v>17</v>
      </c>
      <c r="D29" s="10">
        <v>5</v>
      </c>
      <c r="E29" s="10"/>
      <c r="F29" s="161" t="s">
        <v>114</v>
      </c>
      <c r="G29" s="75" t="s">
        <v>118</v>
      </c>
      <c r="H29" s="155">
        <v>933</v>
      </c>
      <c r="I29" s="156" t="s">
        <v>297</v>
      </c>
      <c r="J29" s="156" t="s">
        <v>298</v>
      </c>
      <c r="K29" s="156" t="s">
        <v>299</v>
      </c>
      <c r="L29" s="155"/>
      <c r="M29" s="157"/>
      <c r="N29" s="157"/>
      <c r="O29" s="157"/>
      <c r="P29" s="157"/>
      <c r="Q29" s="157"/>
    </row>
    <row r="30" spans="1:17" ht="45.75">
      <c r="A30" s="158" t="s">
        <v>75</v>
      </c>
      <c r="B30" s="10">
        <v>1</v>
      </c>
      <c r="C30" s="159" t="s">
        <v>17</v>
      </c>
      <c r="D30" s="10">
        <v>6</v>
      </c>
      <c r="E30" s="10"/>
      <c r="F30" s="162" t="s">
        <v>115</v>
      </c>
      <c r="G30" s="75" t="s">
        <v>118</v>
      </c>
      <c r="H30" s="155">
        <v>933</v>
      </c>
      <c r="I30" s="156" t="s">
        <v>297</v>
      </c>
      <c r="J30" s="156" t="s">
        <v>298</v>
      </c>
      <c r="K30" s="156" t="s">
        <v>299</v>
      </c>
      <c r="L30" s="155"/>
      <c r="M30" s="157"/>
      <c r="N30" s="157"/>
      <c r="O30" s="157"/>
      <c r="P30" s="157"/>
      <c r="Q30" s="157"/>
    </row>
    <row r="31" spans="1:17" ht="15">
      <c r="A31" s="239" t="s">
        <v>75</v>
      </c>
      <c r="B31" s="240">
        <v>1</v>
      </c>
      <c r="C31" s="239" t="s">
        <v>297</v>
      </c>
      <c r="D31" s="241"/>
      <c r="E31" s="242"/>
      <c r="F31" s="243" t="s">
        <v>304</v>
      </c>
      <c r="G31" s="131" t="s">
        <v>292</v>
      </c>
      <c r="H31" s="128">
        <v>933</v>
      </c>
      <c r="I31" s="127"/>
      <c r="J31" s="127"/>
      <c r="K31" s="128"/>
      <c r="L31" s="128"/>
      <c r="M31" s="146">
        <f>M32</f>
        <v>0</v>
      </c>
      <c r="N31" s="146">
        <f>N32</f>
        <v>0</v>
      </c>
      <c r="O31" s="146">
        <f>O32</f>
        <v>0</v>
      </c>
      <c r="P31" s="146">
        <f>P32</f>
        <v>0</v>
      </c>
      <c r="Q31" s="146">
        <f>Q32</f>
        <v>0</v>
      </c>
    </row>
    <row r="32" spans="1:17" ht="24">
      <c r="A32" s="239"/>
      <c r="B32" s="240"/>
      <c r="C32" s="239"/>
      <c r="D32" s="241"/>
      <c r="E32" s="242"/>
      <c r="F32" s="245"/>
      <c r="G32" s="143" t="s">
        <v>118</v>
      </c>
      <c r="H32" s="128">
        <v>933</v>
      </c>
      <c r="I32" s="127"/>
      <c r="J32" s="127"/>
      <c r="K32" s="128"/>
      <c r="L32" s="128"/>
      <c r="M32" s="147">
        <f>SUM(M33:M34)</f>
        <v>0</v>
      </c>
      <c r="N32" s="147">
        <f>SUM(N33:N34)</f>
        <v>0</v>
      </c>
      <c r="O32" s="147">
        <f>SUM(O33:O34)</f>
        <v>0</v>
      </c>
      <c r="P32" s="147">
        <f>SUM(P33:P34)</f>
        <v>0</v>
      </c>
      <c r="Q32" s="147">
        <f>SUM(Q33:Q34)</f>
        <v>0</v>
      </c>
    </row>
    <row r="33" spans="1:17" ht="33.75">
      <c r="A33" s="156" t="s">
        <v>75</v>
      </c>
      <c r="B33" s="155">
        <v>1</v>
      </c>
      <c r="C33" s="163" t="s">
        <v>297</v>
      </c>
      <c r="D33" s="155">
        <v>1</v>
      </c>
      <c r="E33" s="125"/>
      <c r="F33" s="75" t="s">
        <v>305</v>
      </c>
      <c r="G33" s="77" t="s">
        <v>118</v>
      </c>
      <c r="H33" s="155">
        <v>933</v>
      </c>
      <c r="I33" s="156" t="s">
        <v>297</v>
      </c>
      <c r="J33" s="156" t="s">
        <v>298</v>
      </c>
      <c r="K33" s="156" t="s">
        <v>299</v>
      </c>
      <c r="L33" s="155"/>
      <c r="M33" s="157"/>
      <c r="N33" s="157"/>
      <c r="O33" s="157"/>
      <c r="P33" s="157"/>
      <c r="Q33" s="157"/>
    </row>
    <row r="34" spans="1:17" ht="22.5">
      <c r="A34" s="156" t="s">
        <v>75</v>
      </c>
      <c r="B34" s="155">
        <v>1</v>
      </c>
      <c r="C34" s="163" t="s">
        <v>297</v>
      </c>
      <c r="D34" s="155">
        <v>2</v>
      </c>
      <c r="E34" s="125"/>
      <c r="F34" s="75" t="s">
        <v>306</v>
      </c>
      <c r="G34" s="77" t="s">
        <v>118</v>
      </c>
      <c r="H34" s="155">
        <v>933</v>
      </c>
      <c r="I34" s="156" t="s">
        <v>297</v>
      </c>
      <c r="J34" s="156" t="s">
        <v>298</v>
      </c>
      <c r="K34" s="156" t="s">
        <v>299</v>
      </c>
      <c r="L34" s="155"/>
      <c r="M34" s="157"/>
      <c r="N34" s="157"/>
      <c r="O34" s="157"/>
      <c r="P34" s="157"/>
      <c r="Q34" s="157"/>
    </row>
    <row r="35" spans="1:17" ht="15">
      <c r="A35" s="239" t="s">
        <v>75</v>
      </c>
      <c r="B35" s="240">
        <v>1</v>
      </c>
      <c r="C35" s="239" t="s">
        <v>123</v>
      </c>
      <c r="D35" s="241"/>
      <c r="E35" s="242"/>
      <c r="F35" s="243" t="s">
        <v>307</v>
      </c>
      <c r="G35" s="131" t="s">
        <v>292</v>
      </c>
      <c r="H35" s="128">
        <v>933</v>
      </c>
      <c r="I35" s="127"/>
      <c r="J35" s="127"/>
      <c r="K35" s="128"/>
      <c r="L35" s="128"/>
      <c r="M35" s="146">
        <f>M36</f>
        <v>0</v>
      </c>
      <c r="N35" s="146">
        <f>N36</f>
        <v>0</v>
      </c>
      <c r="O35" s="146">
        <f>O36</f>
        <v>0</v>
      </c>
      <c r="P35" s="146">
        <f>P36</f>
        <v>0</v>
      </c>
      <c r="Q35" s="146">
        <f>Q36</f>
        <v>0</v>
      </c>
    </row>
    <row r="36" spans="1:17" ht="24">
      <c r="A36" s="239"/>
      <c r="B36" s="240"/>
      <c r="C36" s="239"/>
      <c r="D36" s="241"/>
      <c r="E36" s="242"/>
      <c r="F36" s="245"/>
      <c r="G36" s="143" t="s">
        <v>118</v>
      </c>
      <c r="H36" s="128">
        <v>933</v>
      </c>
      <c r="I36" s="127"/>
      <c r="J36" s="127"/>
      <c r="K36" s="128"/>
      <c r="L36" s="128"/>
      <c r="M36" s="147">
        <f>SUM(M37:M38)</f>
        <v>0</v>
      </c>
      <c r="N36" s="147">
        <f>SUM(N37:N38)</f>
        <v>0</v>
      </c>
      <c r="O36" s="147">
        <f>SUM(O37:O38)</f>
        <v>0</v>
      </c>
      <c r="P36" s="147">
        <f>SUM(P37:P38)</f>
        <v>0</v>
      </c>
      <c r="Q36" s="147">
        <f>SUM(Q37:Q38)</f>
        <v>0</v>
      </c>
    </row>
    <row r="37" spans="1:17" ht="45">
      <c r="A37" s="158" t="s">
        <v>75</v>
      </c>
      <c r="B37" s="10">
        <v>1</v>
      </c>
      <c r="C37" s="159" t="s">
        <v>123</v>
      </c>
      <c r="D37" s="10">
        <v>1</v>
      </c>
      <c r="E37" s="10"/>
      <c r="F37" s="75" t="s">
        <v>308</v>
      </c>
      <c r="G37" s="75" t="s">
        <v>118</v>
      </c>
      <c r="H37" s="155">
        <v>933</v>
      </c>
      <c r="I37" s="156" t="s">
        <v>297</v>
      </c>
      <c r="J37" s="156" t="s">
        <v>298</v>
      </c>
      <c r="K37" s="156" t="s">
        <v>299</v>
      </c>
      <c r="L37" s="155"/>
      <c r="M37" s="157"/>
      <c r="N37" s="157"/>
      <c r="O37" s="157"/>
      <c r="P37" s="157"/>
      <c r="Q37" s="157"/>
    </row>
    <row r="38" spans="1:17" ht="33.75">
      <c r="A38" s="158" t="s">
        <v>75</v>
      </c>
      <c r="B38" s="10">
        <v>1</v>
      </c>
      <c r="C38" s="159" t="s">
        <v>123</v>
      </c>
      <c r="D38" s="10">
        <v>2</v>
      </c>
      <c r="E38" s="10"/>
      <c r="F38" s="75" t="s">
        <v>309</v>
      </c>
      <c r="G38" s="75" t="s">
        <v>118</v>
      </c>
      <c r="H38" s="155">
        <v>933</v>
      </c>
      <c r="I38" s="156" t="s">
        <v>297</v>
      </c>
      <c r="J38" s="156" t="s">
        <v>298</v>
      </c>
      <c r="K38" s="156" t="s">
        <v>299</v>
      </c>
      <c r="L38" s="155"/>
      <c r="M38" s="157"/>
      <c r="N38" s="157"/>
      <c r="O38" s="157"/>
      <c r="P38" s="157"/>
      <c r="Q38" s="157"/>
    </row>
    <row r="39" spans="1:17" ht="33.75">
      <c r="A39" s="158" t="s">
        <v>75</v>
      </c>
      <c r="B39" s="10">
        <v>1</v>
      </c>
      <c r="C39" s="159" t="s">
        <v>123</v>
      </c>
      <c r="D39" s="10">
        <v>3</v>
      </c>
      <c r="E39" s="10"/>
      <c r="F39" s="75" t="s">
        <v>122</v>
      </c>
      <c r="G39" s="75" t="s">
        <v>118</v>
      </c>
      <c r="H39" s="155"/>
      <c r="I39" s="156"/>
      <c r="J39" s="156"/>
      <c r="K39" s="156"/>
      <c r="L39" s="155"/>
      <c r="M39" s="157"/>
      <c r="N39" s="157"/>
      <c r="O39" s="157"/>
      <c r="P39" s="157"/>
      <c r="Q39" s="157"/>
    </row>
    <row r="40" spans="1:17" ht="15">
      <c r="A40" s="239" t="s">
        <v>75</v>
      </c>
      <c r="B40" s="240">
        <v>1</v>
      </c>
      <c r="C40" s="239" t="s">
        <v>130</v>
      </c>
      <c r="D40" s="241"/>
      <c r="E40" s="242"/>
      <c r="F40" s="243" t="s">
        <v>310</v>
      </c>
      <c r="G40" s="205" t="s">
        <v>292</v>
      </c>
      <c r="H40" s="206">
        <v>933</v>
      </c>
      <c r="I40" s="207"/>
      <c r="J40" s="207"/>
      <c r="K40" s="206"/>
      <c r="L40" s="206"/>
      <c r="M40" s="146">
        <f>M41</f>
        <v>13.3</v>
      </c>
      <c r="N40" s="146">
        <f>N41</f>
        <v>13.3</v>
      </c>
      <c r="O40" s="146">
        <f>O41</f>
        <v>13.3</v>
      </c>
      <c r="P40" s="146">
        <f>P41</f>
        <v>0</v>
      </c>
      <c r="Q40" s="146">
        <f>Q41</f>
        <v>0</v>
      </c>
    </row>
    <row r="41" spans="1:17" ht="24">
      <c r="A41" s="239"/>
      <c r="B41" s="240"/>
      <c r="C41" s="239"/>
      <c r="D41" s="241"/>
      <c r="E41" s="242"/>
      <c r="F41" s="245"/>
      <c r="G41" s="143" t="s">
        <v>118</v>
      </c>
      <c r="H41" s="128">
        <v>933</v>
      </c>
      <c r="I41" s="127"/>
      <c r="J41" s="127"/>
      <c r="K41" s="128"/>
      <c r="L41" s="128"/>
      <c r="M41" s="147">
        <f>SUM(M42:M44)</f>
        <v>13.3</v>
      </c>
      <c r="N41" s="147">
        <f>SUM(N42:N44)</f>
        <v>13.3</v>
      </c>
      <c r="O41" s="147">
        <f>SUM(O42:O44)</f>
        <v>13.3</v>
      </c>
      <c r="P41" s="147">
        <f>SUM(P42:P44)</f>
        <v>0</v>
      </c>
      <c r="Q41" s="147">
        <f>SUM(Q42:Q44)</f>
        <v>0</v>
      </c>
    </row>
    <row r="42" spans="1:17" ht="33.75">
      <c r="A42" s="158" t="s">
        <v>75</v>
      </c>
      <c r="B42" s="10">
        <v>1</v>
      </c>
      <c r="C42" s="159" t="s">
        <v>130</v>
      </c>
      <c r="D42" s="10">
        <v>1</v>
      </c>
      <c r="E42" s="10"/>
      <c r="F42" s="75" t="s">
        <v>311</v>
      </c>
      <c r="G42" s="75" t="s">
        <v>118</v>
      </c>
      <c r="H42" s="155">
        <v>933</v>
      </c>
      <c r="I42" s="156" t="s">
        <v>297</v>
      </c>
      <c r="J42" s="156" t="s">
        <v>298</v>
      </c>
      <c r="K42" s="156" t="s">
        <v>299</v>
      </c>
      <c r="L42" s="155"/>
      <c r="M42" s="157"/>
      <c r="N42" s="157"/>
      <c r="O42" s="157"/>
      <c r="P42" s="157"/>
      <c r="Q42" s="157"/>
    </row>
    <row r="43" spans="1:17" ht="52.5">
      <c r="A43" s="158" t="s">
        <v>75</v>
      </c>
      <c r="B43" s="10">
        <v>1</v>
      </c>
      <c r="C43" s="159" t="s">
        <v>130</v>
      </c>
      <c r="D43" s="10">
        <v>3</v>
      </c>
      <c r="E43" s="10"/>
      <c r="F43" s="356" t="s">
        <v>127</v>
      </c>
      <c r="G43" s="75" t="s">
        <v>118</v>
      </c>
      <c r="H43" s="155">
        <v>933</v>
      </c>
      <c r="I43" s="156" t="s">
        <v>297</v>
      </c>
      <c r="J43" s="156" t="s">
        <v>298</v>
      </c>
      <c r="K43" s="156" t="s">
        <v>299</v>
      </c>
      <c r="L43" s="155"/>
      <c r="M43" s="157"/>
      <c r="N43" s="157"/>
      <c r="O43" s="157"/>
      <c r="P43" s="157"/>
      <c r="Q43" s="157"/>
    </row>
    <row r="44" spans="1:17" ht="53.25">
      <c r="A44" s="158" t="s">
        <v>75</v>
      </c>
      <c r="B44" s="10">
        <v>1</v>
      </c>
      <c r="C44" s="159" t="s">
        <v>130</v>
      </c>
      <c r="D44" s="10">
        <v>4</v>
      </c>
      <c r="E44" s="10"/>
      <c r="F44" s="357" t="s">
        <v>128</v>
      </c>
      <c r="G44" s="75" t="s">
        <v>118</v>
      </c>
      <c r="H44" s="155">
        <v>933</v>
      </c>
      <c r="I44" s="156" t="s">
        <v>297</v>
      </c>
      <c r="J44" s="156" t="s">
        <v>298</v>
      </c>
      <c r="K44" s="156" t="s">
        <v>299</v>
      </c>
      <c r="L44" s="155"/>
      <c r="M44" s="157">
        <v>13.3</v>
      </c>
      <c r="N44" s="157">
        <v>13.3</v>
      </c>
      <c r="O44" s="157">
        <v>13.3</v>
      </c>
      <c r="P44" s="157"/>
      <c r="Q44" s="157"/>
    </row>
    <row r="45" spans="1:17" ht="15">
      <c r="A45" s="239" t="s">
        <v>75</v>
      </c>
      <c r="B45" s="240">
        <v>1</v>
      </c>
      <c r="C45" s="239" t="s">
        <v>75</v>
      </c>
      <c r="D45" s="241"/>
      <c r="E45" s="242"/>
      <c r="F45" s="243" t="s">
        <v>133</v>
      </c>
      <c r="G45" s="131" t="s">
        <v>292</v>
      </c>
      <c r="H45" s="128">
        <v>933</v>
      </c>
      <c r="I45" s="127"/>
      <c r="J45" s="127"/>
      <c r="K45" s="128"/>
      <c r="L45" s="128"/>
      <c r="M45" s="146">
        <f>M46</f>
        <v>0</v>
      </c>
      <c r="N45" s="146">
        <f>N46</f>
        <v>0</v>
      </c>
      <c r="O45" s="146">
        <f>O46</f>
        <v>0</v>
      </c>
      <c r="P45" s="146">
        <f>P46</f>
        <v>0</v>
      </c>
      <c r="Q45" s="146">
        <f>Q46</f>
        <v>0</v>
      </c>
    </row>
    <row r="46" spans="1:17" ht="24">
      <c r="A46" s="239"/>
      <c r="B46" s="240"/>
      <c r="C46" s="239"/>
      <c r="D46" s="241"/>
      <c r="E46" s="242"/>
      <c r="F46" s="245"/>
      <c r="G46" s="143" t="s">
        <v>118</v>
      </c>
      <c r="H46" s="128">
        <v>933</v>
      </c>
      <c r="I46" s="127"/>
      <c r="J46" s="127"/>
      <c r="K46" s="128"/>
      <c r="L46" s="128"/>
      <c r="M46" s="147">
        <f>M48</f>
        <v>0</v>
      </c>
      <c r="N46" s="147">
        <f>N48</f>
        <v>0</v>
      </c>
      <c r="O46" s="147">
        <f>O48</f>
        <v>0</v>
      </c>
      <c r="P46" s="147">
        <f>P48</f>
        <v>0</v>
      </c>
      <c r="Q46" s="147">
        <f>Q48</f>
        <v>0</v>
      </c>
    </row>
    <row r="47" spans="1:17" ht="33.75">
      <c r="A47" s="158" t="s">
        <v>75</v>
      </c>
      <c r="B47" s="10">
        <v>1</v>
      </c>
      <c r="C47" s="159" t="s">
        <v>75</v>
      </c>
      <c r="D47" s="10">
        <v>1</v>
      </c>
      <c r="E47" s="10"/>
      <c r="F47" s="75" t="s">
        <v>134</v>
      </c>
      <c r="G47" s="75" t="s">
        <v>118</v>
      </c>
      <c r="H47" s="128"/>
      <c r="I47" s="127"/>
      <c r="J47" s="127"/>
      <c r="K47" s="128"/>
      <c r="L47" s="128"/>
      <c r="M47" s="147"/>
      <c r="N47" s="147"/>
      <c r="O47" s="147"/>
      <c r="P47" s="147"/>
      <c r="Q47" s="147"/>
    </row>
    <row r="48" spans="1:17" ht="45">
      <c r="A48" s="158" t="s">
        <v>75</v>
      </c>
      <c r="B48" s="10">
        <v>1</v>
      </c>
      <c r="C48" s="159" t="s">
        <v>75</v>
      </c>
      <c r="D48" s="10">
        <v>2</v>
      </c>
      <c r="E48" s="10"/>
      <c r="F48" s="75" t="s">
        <v>135</v>
      </c>
      <c r="G48" s="75" t="s">
        <v>118</v>
      </c>
      <c r="H48" s="155">
        <v>933</v>
      </c>
      <c r="I48" s="156" t="s">
        <v>297</v>
      </c>
      <c r="J48" s="156" t="s">
        <v>298</v>
      </c>
      <c r="K48" s="156" t="s">
        <v>299</v>
      </c>
      <c r="L48" s="155"/>
      <c r="M48" s="157"/>
      <c r="N48" s="157"/>
      <c r="O48" s="157"/>
      <c r="P48" s="157"/>
      <c r="Q48" s="157"/>
    </row>
    <row r="49" spans="1:17" ht="15">
      <c r="A49" s="239" t="s">
        <v>75</v>
      </c>
      <c r="B49" s="240">
        <v>1</v>
      </c>
      <c r="C49" s="239" t="s">
        <v>144</v>
      </c>
      <c r="D49" s="241"/>
      <c r="E49" s="242"/>
      <c r="F49" s="243" t="s">
        <v>312</v>
      </c>
      <c r="G49" s="205" t="s">
        <v>292</v>
      </c>
      <c r="H49" s="206">
        <v>933</v>
      </c>
      <c r="I49" s="207"/>
      <c r="J49" s="207"/>
      <c r="K49" s="206"/>
      <c r="L49" s="206"/>
      <c r="M49" s="146">
        <f>M50</f>
        <v>100</v>
      </c>
      <c r="N49" s="146">
        <f>N50</f>
        <v>100</v>
      </c>
      <c r="O49" s="146">
        <f>O50</f>
        <v>100</v>
      </c>
      <c r="P49" s="164">
        <f>P50</f>
        <v>100</v>
      </c>
      <c r="Q49" s="146">
        <f>O49/N49*100</f>
        <v>100</v>
      </c>
    </row>
    <row r="50" spans="1:17" ht="24">
      <c r="A50" s="239"/>
      <c r="B50" s="240"/>
      <c r="C50" s="239"/>
      <c r="D50" s="241"/>
      <c r="E50" s="242"/>
      <c r="F50" s="245"/>
      <c r="G50" s="143" t="s">
        <v>118</v>
      </c>
      <c r="H50" s="128">
        <v>933</v>
      </c>
      <c r="I50" s="127"/>
      <c r="J50" s="127"/>
      <c r="K50" s="128"/>
      <c r="L50" s="128"/>
      <c r="M50" s="147">
        <f>SUM(M51:M53)</f>
        <v>100</v>
      </c>
      <c r="N50" s="147">
        <f>SUM(N51:N53)</f>
        <v>100</v>
      </c>
      <c r="O50" s="147">
        <f>SUM(O51:O53)</f>
        <v>100</v>
      </c>
      <c r="P50" s="145">
        <f>O50/M50*100</f>
        <v>100</v>
      </c>
      <c r="Q50" s="147">
        <v>100</v>
      </c>
    </row>
    <row r="51" spans="1:17" ht="48">
      <c r="A51" s="156" t="s">
        <v>75</v>
      </c>
      <c r="B51" s="155">
        <v>1</v>
      </c>
      <c r="C51" s="163" t="s">
        <v>144</v>
      </c>
      <c r="D51" s="129">
        <v>1</v>
      </c>
      <c r="E51" s="125"/>
      <c r="F51" s="77" t="s">
        <v>139</v>
      </c>
      <c r="G51" s="77" t="s">
        <v>118</v>
      </c>
      <c r="H51" s="155">
        <v>933</v>
      </c>
      <c r="I51" s="156" t="s">
        <v>297</v>
      </c>
      <c r="J51" s="156" t="s">
        <v>313</v>
      </c>
      <c r="K51" s="156" t="s">
        <v>314</v>
      </c>
      <c r="L51" s="155">
        <v>244</v>
      </c>
      <c r="M51" s="157">
        <v>9</v>
      </c>
      <c r="N51" s="157">
        <v>9</v>
      </c>
      <c r="O51" s="157">
        <v>9</v>
      </c>
      <c r="P51" s="160">
        <f>O51/M51*100</f>
        <v>100</v>
      </c>
      <c r="Q51" s="160">
        <f>O51/N51*100</f>
        <v>100</v>
      </c>
    </row>
    <row r="52" spans="1:17" ht="48">
      <c r="A52" s="156" t="s">
        <v>75</v>
      </c>
      <c r="B52" s="155">
        <v>1</v>
      </c>
      <c r="C52" s="163" t="s">
        <v>144</v>
      </c>
      <c r="D52" s="129">
        <v>2</v>
      </c>
      <c r="E52" s="125"/>
      <c r="F52" s="77" t="s">
        <v>315</v>
      </c>
      <c r="G52" s="77" t="s">
        <v>118</v>
      </c>
      <c r="H52" s="155">
        <v>933</v>
      </c>
      <c r="I52" s="156" t="s">
        <v>297</v>
      </c>
      <c r="J52" s="156" t="s">
        <v>313</v>
      </c>
      <c r="K52" s="156" t="s">
        <v>314</v>
      </c>
      <c r="L52" s="155">
        <v>244</v>
      </c>
      <c r="M52" s="157">
        <v>91</v>
      </c>
      <c r="N52" s="157">
        <v>91</v>
      </c>
      <c r="O52" s="157">
        <v>91</v>
      </c>
      <c r="P52" s="160">
        <f>O52/M52*100</f>
        <v>100</v>
      </c>
      <c r="Q52" s="160">
        <f>O52/N52*100</f>
        <v>100</v>
      </c>
    </row>
    <row r="53" spans="1:17" ht="45">
      <c r="A53" s="156" t="s">
        <v>75</v>
      </c>
      <c r="B53" s="155">
        <v>1</v>
      </c>
      <c r="C53" s="163" t="s">
        <v>144</v>
      </c>
      <c r="D53" s="155">
        <v>3</v>
      </c>
      <c r="E53" s="125"/>
      <c r="F53" s="97" t="s">
        <v>316</v>
      </c>
      <c r="G53" s="77" t="s">
        <v>118</v>
      </c>
      <c r="H53" s="155">
        <v>933</v>
      </c>
      <c r="I53" s="156" t="s">
        <v>297</v>
      </c>
      <c r="J53" s="156" t="s">
        <v>313</v>
      </c>
      <c r="K53" s="156" t="s">
        <v>314</v>
      </c>
      <c r="L53" s="155"/>
      <c r="M53" s="157"/>
      <c r="N53" s="157"/>
      <c r="O53" s="157"/>
      <c r="P53" s="157"/>
      <c r="Q53" s="157"/>
    </row>
    <row r="54" spans="1:17" ht="15">
      <c r="A54" s="239" t="s">
        <v>75</v>
      </c>
      <c r="B54" s="240">
        <v>1</v>
      </c>
      <c r="C54" s="239" t="s">
        <v>149</v>
      </c>
      <c r="D54" s="241"/>
      <c r="E54" s="242"/>
      <c r="F54" s="243" t="s">
        <v>145</v>
      </c>
      <c r="G54" s="205" t="s">
        <v>292</v>
      </c>
      <c r="H54" s="206">
        <v>933</v>
      </c>
      <c r="I54" s="207"/>
      <c r="J54" s="207"/>
      <c r="K54" s="206"/>
      <c r="L54" s="206"/>
      <c r="M54" s="165">
        <f>M55</f>
        <v>4060.3000000000006</v>
      </c>
      <c r="N54" s="146">
        <f>N55</f>
        <v>4060.3000000000006</v>
      </c>
      <c r="O54" s="165">
        <f>O55</f>
        <v>3956.4000000000005</v>
      </c>
      <c r="P54" s="164">
        <f>P55</f>
        <v>100</v>
      </c>
      <c r="Q54" s="164">
        <f>Q55</f>
        <v>99</v>
      </c>
    </row>
    <row r="55" spans="1:17" ht="24">
      <c r="A55" s="239"/>
      <c r="B55" s="240"/>
      <c r="C55" s="239"/>
      <c r="D55" s="241"/>
      <c r="E55" s="242"/>
      <c r="F55" s="244"/>
      <c r="G55" s="143" t="s">
        <v>118</v>
      </c>
      <c r="H55" s="128">
        <v>933</v>
      </c>
      <c r="I55" s="127"/>
      <c r="J55" s="127"/>
      <c r="K55" s="128"/>
      <c r="L55" s="128"/>
      <c r="M55" s="144">
        <f>M56+M58+M57+M59</f>
        <v>4060.3000000000006</v>
      </c>
      <c r="N55" s="144">
        <f>N56+N58+N57+N59</f>
        <v>4060.3000000000006</v>
      </c>
      <c r="O55" s="144">
        <f>O56+O58+O57+O59</f>
        <v>3956.4000000000005</v>
      </c>
      <c r="P55" s="145">
        <v>100</v>
      </c>
      <c r="Q55" s="145">
        <v>99</v>
      </c>
    </row>
    <row r="56" spans="1:17" ht="33.75">
      <c r="A56" s="156" t="s">
        <v>75</v>
      </c>
      <c r="B56" s="155">
        <v>1</v>
      </c>
      <c r="C56" s="163" t="s">
        <v>149</v>
      </c>
      <c r="D56" s="155">
        <v>1</v>
      </c>
      <c r="E56" s="125"/>
      <c r="F56" s="97" t="s">
        <v>146</v>
      </c>
      <c r="G56" s="77" t="s">
        <v>118</v>
      </c>
      <c r="H56" s="155">
        <v>933</v>
      </c>
      <c r="I56" s="156" t="s">
        <v>297</v>
      </c>
      <c r="J56" s="156" t="s">
        <v>313</v>
      </c>
      <c r="K56" s="156" t="s">
        <v>317</v>
      </c>
      <c r="L56" s="155">
        <v>244</v>
      </c>
      <c r="M56" s="157">
        <v>3015.9</v>
      </c>
      <c r="N56" s="157">
        <v>3015.9</v>
      </c>
      <c r="O56" s="166">
        <v>2942.3</v>
      </c>
      <c r="P56" s="160">
        <f aca="true" t="shared" si="2" ref="P56:P63">O56/M56*100</f>
        <v>97.55960078251931</v>
      </c>
      <c r="Q56" s="160">
        <f aca="true" t="shared" si="3" ref="Q56:Q63">O56/N56*100</f>
        <v>97.55960078251931</v>
      </c>
    </row>
    <row r="57" spans="1:17" ht="22.5">
      <c r="A57" s="156" t="s">
        <v>75</v>
      </c>
      <c r="B57" s="155">
        <v>1</v>
      </c>
      <c r="C57" s="163" t="s">
        <v>149</v>
      </c>
      <c r="D57" s="155">
        <v>2</v>
      </c>
      <c r="E57" s="125"/>
      <c r="F57" s="97" t="s">
        <v>147</v>
      </c>
      <c r="G57" s="77" t="s">
        <v>118</v>
      </c>
      <c r="H57" s="155">
        <v>933</v>
      </c>
      <c r="I57" s="156" t="s">
        <v>297</v>
      </c>
      <c r="J57" s="156" t="s">
        <v>313</v>
      </c>
      <c r="K57" s="156" t="s">
        <v>317</v>
      </c>
      <c r="L57" s="155">
        <v>244</v>
      </c>
      <c r="M57" s="157">
        <v>75.3</v>
      </c>
      <c r="N57" s="157">
        <v>75.3</v>
      </c>
      <c r="O57" s="166">
        <v>75.3</v>
      </c>
      <c r="P57" s="160">
        <f t="shared" si="2"/>
        <v>100</v>
      </c>
      <c r="Q57" s="160">
        <f t="shared" si="3"/>
        <v>100</v>
      </c>
    </row>
    <row r="58" spans="1:17" ht="22.5">
      <c r="A58" s="156" t="s">
        <v>75</v>
      </c>
      <c r="B58" s="155">
        <v>1</v>
      </c>
      <c r="C58" s="163" t="s">
        <v>149</v>
      </c>
      <c r="D58" s="155">
        <v>3</v>
      </c>
      <c r="E58" s="125"/>
      <c r="F58" s="98" t="s">
        <v>148</v>
      </c>
      <c r="G58" s="77" t="s">
        <v>118</v>
      </c>
      <c r="H58" s="155">
        <v>933</v>
      </c>
      <c r="I58" s="156" t="s">
        <v>297</v>
      </c>
      <c r="J58" s="156" t="s">
        <v>313</v>
      </c>
      <c r="K58" s="156" t="s">
        <v>317</v>
      </c>
      <c r="L58" s="155">
        <v>244</v>
      </c>
      <c r="M58" s="157">
        <v>950.7</v>
      </c>
      <c r="N58" s="157">
        <v>950.7</v>
      </c>
      <c r="O58" s="166">
        <v>920.4</v>
      </c>
      <c r="P58" s="160">
        <f t="shared" si="2"/>
        <v>96.81287472388766</v>
      </c>
      <c r="Q58" s="160">
        <f t="shared" si="3"/>
        <v>96.81287472388766</v>
      </c>
    </row>
    <row r="59" spans="1:17" ht="15">
      <c r="A59" s="167" t="s">
        <v>75</v>
      </c>
      <c r="B59" s="76">
        <v>1</v>
      </c>
      <c r="C59" s="168" t="s">
        <v>149</v>
      </c>
      <c r="D59" s="76">
        <v>4</v>
      </c>
      <c r="E59" s="10"/>
      <c r="F59" s="98" t="s">
        <v>318</v>
      </c>
      <c r="G59" s="75" t="s">
        <v>118</v>
      </c>
      <c r="H59" s="76">
        <v>933</v>
      </c>
      <c r="I59" s="167" t="s">
        <v>297</v>
      </c>
      <c r="J59" s="167" t="s">
        <v>313</v>
      </c>
      <c r="K59" s="167" t="s">
        <v>319</v>
      </c>
      <c r="L59" s="76">
        <v>244</v>
      </c>
      <c r="M59" s="169">
        <v>18.4</v>
      </c>
      <c r="N59" s="169">
        <v>18.4</v>
      </c>
      <c r="O59" s="170">
        <v>18.4</v>
      </c>
      <c r="P59" s="160">
        <f t="shared" si="2"/>
        <v>100</v>
      </c>
      <c r="Q59" s="160">
        <f t="shared" si="3"/>
        <v>100</v>
      </c>
    </row>
    <row r="60" spans="1:17" ht="15">
      <c r="A60" s="236" t="s">
        <v>75</v>
      </c>
      <c r="B60" s="237">
        <v>2</v>
      </c>
      <c r="C60" s="237"/>
      <c r="D60" s="237"/>
      <c r="E60" s="237"/>
      <c r="F60" s="238" t="s">
        <v>320</v>
      </c>
      <c r="G60" s="211" t="s">
        <v>292</v>
      </c>
      <c r="H60" s="212"/>
      <c r="I60" s="212"/>
      <c r="J60" s="212"/>
      <c r="K60" s="212"/>
      <c r="L60" s="212"/>
      <c r="M60" s="213">
        <f>M63+M61+M62</f>
        <v>636.1</v>
      </c>
      <c r="N60" s="173">
        <f>N63+N61+N62</f>
        <v>636.1</v>
      </c>
      <c r="O60" s="173">
        <f>O63+O61+O62</f>
        <v>636.1</v>
      </c>
      <c r="P60" s="142">
        <f t="shared" si="2"/>
        <v>100</v>
      </c>
      <c r="Q60" s="142">
        <f t="shared" si="3"/>
        <v>100</v>
      </c>
    </row>
    <row r="61" spans="1:17" ht="21">
      <c r="A61" s="236"/>
      <c r="B61" s="237"/>
      <c r="C61" s="237"/>
      <c r="D61" s="237"/>
      <c r="E61" s="237"/>
      <c r="F61" s="238"/>
      <c r="G61" s="93" t="s">
        <v>293</v>
      </c>
      <c r="H61" s="172">
        <v>933</v>
      </c>
      <c r="I61" s="172"/>
      <c r="J61" s="172"/>
      <c r="K61" s="172"/>
      <c r="L61" s="172"/>
      <c r="M61" s="174">
        <f>M69</f>
        <v>20</v>
      </c>
      <c r="N61" s="174">
        <f>N69</f>
        <v>20</v>
      </c>
      <c r="O61" s="174">
        <f>O69</f>
        <v>20</v>
      </c>
      <c r="P61" s="145">
        <f t="shared" si="2"/>
        <v>100</v>
      </c>
      <c r="Q61" s="145">
        <f t="shared" si="3"/>
        <v>100</v>
      </c>
    </row>
    <row r="62" spans="1:17" ht="21">
      <c r="A62" s="236"/>
      <c r="B62" s="237"/>
      <c r="C62" s="237"/>
      <c r="D62" s="237"/>
      <c r="E62" s="237"/>
      <c r="F62" s="238"/>
      <c r="G62" s="93" t="s">
        <v>118</v>
      </c>
      <c r="H62" s="172">
        <v>933</v>
      </c>
      <c r="I62" s="172"/>
      <c r="J62" s="172"/>
      <c r="K62" s="172"/>
      <c r="L62" s="172"/>
      <c r="M62" s="174">
        <f>M74</f>
        <v>416.1</v>
      </c>
      <c r="N62" s="174">
        <f>N74</f>
        <v>416.1</v>
      </c>
      <c r="O62" s="174">
        <f>O74</f>
        <v>416.1</v>
      </c>
      <c r="P62" s="145">
        <f t="shared" si="2"/>
        <v>100</v>
      </c>
      <c r="Q62" s="145">
        <f t="shared" si="3"/>
        <v>100</v>
      </c>
    </row>
    <row r="63" spans="1:17" ht="42">
      <c r="A63" s="236"/>
      <c r="B63" s="237"/>
      <c r="C63" s="237"/>
      <c r="D63" s="237"/>
      <c r="E63" s="237"/>
      <c r="F63" s="238"/>
      <c r="G63" s="93" t="s">
        <v>171</v>
      </c>
      <c r="H63" s="172">
        <v>938</v>
      </c>
      <c r="I63" s="172"/>
      <c r="J63" s="172"/>
      <c r="K63" s="172"/>
      <c r="L63" s="172"/>
      <c r="M63" s="174">
        <f>M65</f>
        <v>200</v>
      </c>
      <c r="N63" s="174">
        <f>N65</f>
        <v>200</v>
      </c>
      <c r="O63" s="174">
        <f>O65</f>
        <v>200</v>
      </c>
      <c r="P63" s="145">
        <f t="shared" si="2"/>
        <v>100</v>
      </c>
      <c r="Q63" s="145">
        <f t="shared" si="3"/>
        <v>100</v>
      </c>
    </row>
    <row r="64" spans="1:17" ht="15">
      <c r="A64" s="224" t="s">
        <v>75</v>
      </c>
      <c r="B64" s="225">
        <v>2</v>
      </c>
      <c r="C64" s="224" t="s">
        <v>297</v>
      </c>
      <c r="D64" s="225"/>
      <c r="E64" s="225"/>
      <c r="F64" s="226" t="s">
        <v>321</v>
      </c>
      <c r="G64" s="208" t="s">
        <v>292</v>
      </c>
      <c r="H64" s="209">
        <v>938</v>
      </c>
      <c r="I64" s="209"/>
      <c r="J64" s="210"/>
      <c r="K64" s="210"/>
      <c r="L64" s="209"/>
      <c r="M64" s="183">
        <f>M65</f>
        <v>200</v>
      </c>
      <c r="N64" s="183">
        <f>N65</f>
        <v>200</v>
      </c>
      <c r="O64" s="183">
        <f>O65</f>
        <v>200</v>
      </c>
      <c r="P64" s="183"/>
      <c r="Q64" s="183"/>
    </row>
    <row r="65" spans="1:17" ht="42">
      <c r="A65" s="224"/>
      <c r="B65" s="225"/>
      <c r="C65" s="224"/>
      <c r="D65" s="225"/>
      <c r="E65" s="225"/>
      <c r="F65" s="226"/>
      <c r="G65" s="93" t="s">
        <v>171</v>
      </c>
      <c r="H65" s="172">
        <v>938</v>
      </c>
      <c r="I65" s="172"/>
      <c r="J65" s="171"/>
      <c r="K65" s="171"/>
      <c r="L65" s="172"/>
      <c r="M65" s="184">
        <f>M66+M67</f>
        <v>200</v>
      </c>
      <c r="N65" s="184">
        <f>N66+N67</f>
        <v>200</v>
      </c>
      <c r="O65" s="184">
        <f>O66+O67</f>
        <v>200</v>
      </c>
      <c r="P65" s="184"/>
      <c r="Q65" s="184"/>
    </row>
    <row r="66" spans="1:17" ht="33.75">
      <c r="A66" s="153" t="s">
        <v>75</v>
      </c>
      <c r="B66" s="121">
        <v>2</v>
      </c>
      <c r="C66" s="153" t="s">
        <v>297</v>
      </c>
      <c r="D66" s="121">
        <v>1</v>
      </c>
      <c r="E66" s="121"/>
      <c r="F66" s="175" t="s">
        <v>322</v>
      </c>
      <c r="G66" s="175" t="s">
        <v>171</v>
      </c>
      <c r="H66" s="10">
        <v>938</v>
      </c>
      <c r="I66" s="158" t="s">
        <v>297</v>
      </c>
      <c r="J66" s="158" t="s">
        <v>298</v>
      </c>
      <c r="K66" s="158" t="s">
        <v>323</v>
      </c>
      <c r="L66" s="10">
        <v>620</v>
      </c>
      <c r="M66" s="176">
        <f>50</f>
        <v>50</v>
      </c>
      <c r="N66" s="176">
        <v>50</v>
      </c>
      <c r="O66" s="176">
        <v>50</v>
      </c>
      <c r="P66" s="160">
        <f>O66/M66*100</f>
        <v>100</v>
      </c>
      <c r="Q66" s="160">
        <f>O66/N66*100</f>
        <v>100</v>
      </c>
    </row>
    <row r="67" spans="1:17" ht="33.75">
      <c r="A67" s="158" t="s">
        <v>75</v>
      </c>
      <c r="B67" s="10">
        <v>2</v>
      </c>
      <c r="C67" s="158" t="s">
        <v>297</v>
      </c>
      <c r="D67" s="10">
        <v>2</v>
      </c>
      <c r="E67" s="10">
        <v>1</v>
      </c>
      <c r="F67" s="177" t="s">
        <v>177</v>
      </c>
      <c r="G67" s="177" t="s">
        <v>171</v>
      </c>
      <c r="H67" s="10">
        <v>938</v>
      </c>
      <c r="I67" s="158"/>
      <c r="J67" s="158"/>
      <c r="K67" s="158"/>
      <c r="L67" s="10"/>
      <c r="M67" s="176">
        <v>150</v>
      </c>
      <c r="N67" s="176">
        <v>150</v>
      </c>
      <c r="O67" s="176">
        <v>150</v>
      </c>
      <c r="P67" s="160"/>
      <c r="Q67" s="160"/>
    </row>
    <row r="68" spans="1:17" ht="15">
      <c r="A68" s="227" t="s">
        <v>75</v>
      </c>
      <c r="B68" s="230">
        <v>2</v>
      </c>
      <c r="C68" s="227" t="s">
        <v>130</v>
      </c>
      <c r="D68" s="230"/>
      <c r="E68" s="230"/>
      <c r="F68" s="233" t="s">
        <v>324</v>
      </c>
      <c r="G68" s="208" t="s">
        <v>292</v>
      </c>
      <c r="H68" s="209"/>
      <c r="I68" s="209"/>
      <c r="J68" s="210"/>
      <c r="K68" s="210"/>
      <c r="L68" s="209"/>
      <c r="M68" s="178">
        <f>M69</f>
        <v>20</v>
      </c>
      <c r="N68" s="178">
        <f>N69</f>
        <v>20</v>
      </c>
      <c r="O68" s="178">
        <f>O69</f>
        <v>20</v>
      </c>
      <c r="P68" s="178">
        <f>P69</f>
        <v>100</v>
      </c>
      <c r="Q68" s="178">
        <f>Q69</f>
        <v>100</v>
      </c>
    </row>
    <row r="69" spans="1:17" ht="21">
      <c r="A69" s="228"/>
      <c r="B69" s="231"/>
      <c r="C69" s="228"/>
      <c r="D69" s="231"/>
      <c r="E69" s="231"/>
      <c r="F69" s="234"/>
      <c r="G69" s="93" t="s">
        <v>293</v>
      </c>
      <c r="H69" s="172">
        <v>933</v>
      </c>
      <c r="I69" s="172"/>
      <c r="J69" s="171"/>
      <c r="K69" s="171"/>
      <c r="L69" s="172"/>
      <c r="M69" s="179">
        <f>M72</f>
        <v>20</v>
      </c>
      <c r="N69" s="179">
        <f>N72</f>
        <v>20</v>
      </c>
      <c r="O69" s="179">
        <f>O72</f>
        <v>20</v>
      </c>
      <c r="P69" s="179">
        <f>P72</f>
        <v>100</v>
      </c>
      <c r="Q69" s="179">
        <f>Q72</f>
        <v>100</v>
      </c>
    </row>
    <row r="70" spans="1:17" ht="31.5">
      <c r="A70" s="229"/>
      <c r="B70" s="232"/>
      <c r="C70" s="229"/>
      <c r="D70" s="232"/>
      <c r="E70" s="232"/>
      <c r="F70" s="235"/>
      <c r="G70" s="358" t="s">
        <v>171</v>
      </c>
      <c r="H70" s="172">
        <v>938</v>
      </c>
      <c r="I70" s="172"/>
      <c r="J70" s="171"/>
      <c r="K70" s="171"/>
      <c r="L70" s="172"/>
      <c r="M70" s="179">
        <v>0</v>
      </c>
      <c r="N70" s="179">
        <v>0</v>
      </c>
      <c r="O70" s="179">
        <v>0</v>
      </c>
      <c r="P70" s="179">
        <v>0</v>
      </c>
      <c r="Q70" s="179">
        <v>0</v>
      </c>
    </row>
    <row r="71" spans="1:17" ht="22.5">
      <c r="A71" s="153" t="s">
        <v>75</v>
      </c>
      <c r="B71" s="121">
        <v>2</v>
      </c>
      <c r="C71" s="153" t="s">
        <v>130</v>
      </c>
      <c r="D71" s="121">
        <v>6</v>
      </c>
      <c r="E71" s="121">
        <v>1</v>
      </c>
      <c r="F71" s="175" t="s">
        <v>325</v>
      </c>
      <c r="G71" s="175" t="s">
        <v>293</v>
      </c>
      <c r="H71" s="10">
        <v>933</v>
      </c>
      <c r="I71" s="158" t="s">
        <v>297</v>
      </c>
      <c r="J71" s="158" t="s">
        <v>298</v>
      </c>
      <c r="K71" s="158" t="s">
        <v>326</v>
      </c>
      <c r="L71" s="10">
        <v>240</v>
      </c>
      <c r="M71" s="176">
        <v>0</v>
      </c>
      <c r="N71" s="176">
        <v>0</v>
      </c>
      <c r="O71" s="176">
        <v>0</v>
      </c>
      <c r="P71" s="160"/>
      <c r="Q71" s="160"/>
    </row>
    <row r="72" spans="1:17" ht="45">
      <c r="A72" s="153" t="s">
        <v>75</v>
      </c>
      <c r="B72" s="121">
        <v>2</v>
      </c>
      <c r="C72" s="153" t="s">
        <v>130</v>
      </c>
      <c r="D72" s="121">
        <v>6</v>
      </c>
      <c r="E72" s="121">
        <v>1</v>
      </c>
      <c r="F72" s="175" t="s">
        <v>201</v>
      </c>
      <c r="G72" s="175" t="s">
        <v>293</v>
      </c>
      <c r="H72" s="10">
        <v>933</v>
      </c>
      <c r="I72" s="158" t="s">
        <v>297</v>
      </c>
      <c r="J72" s="158" t="s">
        <v>298</v>
      </c>
      <c r="K72" s="158" t="s">
        <v>326</v>
      </c>
      <c r="L72" s="10">
        <v>240</v>
      </c>
      <c r="M72" s="176">
        <v>20</v>
      </c>
      <c r="N72" s="176">
        <v>20</v>
      </c>
      <c r="O72" s="176">
        <v>20</v>
      </c>
      <c r="P72" s="160">
        <f>O72/M72*100</f>
        <v>100</v>
      </c>
      <c r="Q72" s="160">
        <f>O72/N72*100</f>
        <v>100</v>
      </c>
    </row>
    <row r="73" spans="1:17" ht="22.5">
      <c r="A73" s="153" t="s">
        <v>75</v>
      </c>
      <c r="B73" s="121">
        <v>2</v>
      </c>
      <c r="C73" s="153" t="s">
        <v>130</v>
      </c>
      <c r="D73" s="121">
        <v>7</v>
      </c>
      <c r="E73" s="121">
        <v>1</v>
      </c>
      <c r="F73" s="175" t="s">
        <v>327</v>
      </c>
      <c r="G73" s="175" t="s">
        <v>293</v>
      </c>
      <c r="H73" s="10">
        <v>933</v>
      </c>
      <c r="I73" s="158" t="s">
        <v>297</v>
      </c>
      <c r="J73" s="158" t="s">
        <v>298</v>
      </c>
      <c r="K73" s="158" t="s">
        <v>326</v>
      </c>
      <c r="L73" s="10">
        <v>240</v>
      </c>
      <c r="M73" s="176">
        <v>0</v>
      </c>
      <c r="N73" s="176">
        <v>0</v>
      </c>
      <c r="O73" s="176">
        <v>0</v>
      </c>
      <c r="P73" s="160"/>
      <c r="Q73" s="160"/>
    </row>
    <row r="74" spans="1:17" ht="15">
      <c r="A74" s="224" t="s">
        <v>75</v>
      </c>
      <c r="B74" s="225">
        <v>2</v>
      </c>
      <c r="C74" s="224" t="s">
        <v>149</v>
      </c>
      <c r="D74" s="225"/>
      <c r="E74" s="225"/>
      <c r="F74" s="226" t="s">
        <v>328</v>
      </c>
      <c r="G74" s="208" t="s">
        <v>292</v>
      </c>
      <c r="H74" s="209">
        <v>933</v>
      </c>
      <c r="I74" s="209"/>
      <c r="J74" s="210"/>
      <c r="K74" s="210"/>
      <c r="L74" s="209"/>
      <c r="M74" s="183">
        <f>M75</f>
        <v>416.1</v>
      </c>
      <c r="N74" s="183">
        <f>N75</f>
        <v>416.1</v>
      </c>
      <c r="O74" s="183">
        <f>O75</f>
        <v>416.1</v>
      </c>
      <c r="P74" s="183">
        <f>P75</f>
        <v>100</v>
      </c>
      <c r="Q74" s="183">
        <f>Q75</f>
        <v>100</v>
      </c>
    </row>
    <row r="75" spans="1:17" ht="30" customHeight="1">
      <c r="A75" s="224"/>
      <c r="B75" s="225"/>
      <c r="C75" s="224"/>
      <c r="D75" s="225"/>
      <c r="E75" s="225"/>
      <c r="F75" s="226"/>
      <c r="G75" s="180" t="s">
        <v>118</v>
      </c>
      <c r="H75" s="181">
        <v>933</v>
      </c>
      <c r="I75" s="181"/>
      <c r="J75" s="182"/>
      <c r="K75" s="182"/>
      <c r="L75" s="181"/>
      <c r="M75" s="184">
        <f>SUM(M76:M76)</f>
        <v>416.1</v>
      </c>
      <c r="N75" s="184">
        <f>SUM(N76:N76)</f>
        <v>416.1</v>
      </c>
      <c r="O75" s="184">
        <f>SUM(O76:O76)</f>
        <v>416.1</v>
      </c>
      <c r="P75" s="184">
        <f>SUM(P76:P76)</f>
        <v>100</v>
      </c>
      <c r="Q75" s="184">
        <f>SUM(Q76:Q76)</f>
        <v>100</v>
      </c>
    </row>
    <row r="76" spans="1:17" ht="22.5">
      <c r="A76" s="159" t="s">
        <v>75</v>
      </c>
      <c r="B76" s="185">
        <v>2</v>
      </c>
      <c r="C76" s="159" t="s">
        <v>149</v>
      </c>
      <c r="D76" s="185">
        <v>1</v>
      </c>
      <c r="E76" s="185"/>
      <c r="F76" s="186" t="s">
        <v>226</v>
      </c>
      <c r="G76" s="187" t="s">
        <v>118</v>
      </c>
      <c r="H76" s="185">
        <v>933</v>
      </c>
      <c r="I76" s="159" t="s">
        <v>297</v>
      </c>
      <c r="J76" s="159" t="s">
        <v>298</v>
      </c>
      <c r="K76" s="159" t="s">
        <v>329</v>
      </c>
      <c r="L76" s="185">
        <v>620</v>
      </c>
      <c r="M76" s="188">
        <v>416.1</v>
      </c>
      <c r="N76" s="188">
        <v>416.1</v>
      </c>
      <c r="O76" s="188">
        <v>416.1</v>
      </c>
      <c r="P76" s="160">
        <f>O76/M76*100</f>
        <v>100</v>
      </c>
      <c r="Q76" s="160">
        <f>O76/N76*100</f>
        <v>100</v>
      </c>
    </row>
    <row r="77" spans="1:17" ht="33.75">
      <c r="A77" s="159" t="s">
        <v>75</v>
      </c>
      <c r="B77" s="185">
        <v>2</v>
      </c>
      <c r="C77" s="159" t="s">
        <v>149</v>
      </c>
      <c r="D77" s="185">
        <v>2</v>
      </c>
      <c r="E77" s="185"/>
      <c r="F77" s="186" t="s">
        <v>229</v>
      </c>
      <c r="G77" s="187" t="s">
        <v>118</v>
      </c>
      <c r="H77" s="185">
        <v>933</v>
      </c>
      <c r="I77" s="159" t="s">
        <v>297</v>
      </c>
      <c r="J77" s="159" t="s">
        <v>298</v>
      </c>
      <c r="K77" s="159" t="s">
        <v>329</v>
      </c>
      <c r="L77" s="185">
        <v>620</v>
      </c>
      <c r="M77" s="188">
        <v>0</v>
      </c>
      <c r="N77" s="188">
        <v>0</v>
      </c>
      <c r="O77" s="188">
        <v>0</v>
      </c>
      <c r="P77" s="188">
        <v>0</v>
      </c>
      <c r="Q77" s="188">
        <v>0</v>
      </c>
    </row>
    <row r="78" spans="1:17" ht="33.75">
      <c r="A78" s="159" t="s">
        <v>75</v>
      </c>
      <c r="B78" s="185">
        <v>2</v>
      </c>
      <c r="C78" s="159" t="s">
        <v>149</v>
      </c>
      <c r="D78" s="185">
        <v>3</v>
      </c>
      <c r="E78" s="185"/>
      <c r="F78" s="186" t="s">
        <v>231</v>
      </c>
      <c r="G78" s="187" t="s">
        <v>118</v>
      </c>
      <c r="H78" s="185">
        <v>933</v>
      </c>
      <c r="I78" s="159" t="s">
        <v>297</v>
      </c>
      <c r="J78" s="159" t="s">
        <v>298</v>
      </c>
      <c r="K78" s="159" t="s">
        <v>329</v>
      </c>
      <c r="L78" s="185">
        <v>620</v>
      </c>
      <c r="M78" s="188">
        <v>0</v>
      </c>
      <c r="N78" s="188">
        <v>0</v>
      </c>
      <c r="O78" s="188">
        <v>0</v>
      </c>
      <c r="P78" s="188">
        <v>0</v>
      </c>
      <c r="Q78" s="188">
        <v>0</v>
      </c>
    </row>
  </sheetData>
  <sheetProtection/>
  <mergeCells count="97">
    <mergeCell ref="O1:Q1"/>
    <mergeCell ref="O2:Q2"/>
    <mergeCell ref="O3:Q3"/>
    <mergeCell ref="O4:Q4"/>
    <mergeCell ref="A6:Q6"/>
    <mergeCell ref="A7:Q7"/>
    <mergeCell ref="A9:Q9"/>
    <mergeCell ref="A11:E11"/>
    <mergeCell ref="F11:F12"/>
    <mergeCell ref="G11:G12"/>
    <mergeCell ref="H11:L11"/>
    <mergeCell ref="M11:O11"/>
    <mergeCell ref="P11:Q11"/>
    <mergeCell ref="A13:A16"/>
    <mergeCell ref="B13:B16"/>
    <mergeCell ref="C13:C16"/>
    <mergeCell ref="D13:D16"/>
    <mergeCell ref="E13:E16"/>
    <mergeCell ref="F13:F16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  <mergeCell ref="F19:F20"/>
    <mergeCell ref="A24:A25"/>
    <mergeCell ref="B24:B25"/>
    <mergeCell ref="C24:C25"/>
    <mergeCell ref="D24:D25"/>
    <mergeCell ref="E24:E25"/>
    <mergeCell ref="F24:F25"/>
    <mergeCell ref="A31:A32"/>
    <mergeCell ref="B31:B32"/>
    <mergeCell ref="C31:C32"/>
    <mergeCell ref="D31:D32"/>
    <mergeCell ref="E31:E32"/>
    <mergeCell ref="F31:F32"/>
    <mergeCell ref="A35:A36"/>
    <mergeCell ref="B35:B36"/>
    <mergeCell ref="C35:C36"/>
    <mergeCell ref="D35:D36"/>
    <mergeCell ref="E35:E36"/>
    <mergeCell ref="F35:F36"/>
    <mergeCell ref="A40:A41"/>
    <mergeCell ref="B40:B41"/>
    <mergeCell ref="C40:C41"/>
    <mergeCell ref="D40:D41"/>
    <mergeCell ref="E40:E41"/>
    <mergeCell ref="F40:F41"/>
    <mergeCell ref="A45:A46"/>
    <mergeCell ref="B45:B46"/>
    <mergeCell ref="C45:C46"/>
    <mergeCell ref="D45:D46"/>
    <mergeCell ref="E45:E46"/>
    <mergeCell ref="F45:F46"/>
    <mergeCell ref="A49:A50"/>
    <mergeCell ref="B49:B50"/>
    <mergeCell ref="C49:C50"/>
    <mergeCell ref="D49:D50"/>
    <mergeCell ref="E49:E50"/>
    <mergeCell ref="F49:F50"/>
    <mergeCell ref="A54:A55"/>
    <mergeCell ref="B54:B55"/>
    <mergeCell ref="C54:C55"/>
    <mergeCell ref="D54:D55"/>
    <mergeCell ref="E54:E55"/>
    <mergeCell ref="F54:F55"/>
    <mergeCell ref="A60:A63"/>
    <mergeCell ref="B60:B63"/>
    <mergeCell ref="C60:C63"/>
    <mergeCell ref="D60:D63"/>
    <mergeCell ref="E60:E63"/>
    <mergeCell ref="F60:F63"/>
    <mergeCell ref="A64:A65"/>
    <mergeCell ref="B64:B65"/>
    <mergeCell ref="C64:C65"/>
    <mergeCell ref="D64:D65"/>
    <mergeCell ref="E64:E65"/>
    <mergeCell ref="F64:F65"/>
    <mergeCell ref="A68:A70"/>
    <mergeCell ref="B68:B70"/>
    <mergeCell ref="C68:C70"/>
    <mergeCell ref="D68:D70"/>
    <mergeCell ref="E68:E70"/>
    <mergeCell ref="F68:F70"/>
    <mergeCell ref="A74:A75"/>
    <mergeCell ref="B74:B75"/>
    <mergeCell ref="C74:C75"/>
    <mergeCell ref="D74:D75"/>
    <mergeCell ref="E74:E75"/>
    <mergeCell ref="F74:F75"/>
  </mergeCells>
  <printOptions/>
  <pageMargins left="0.3937007874015748" right="0.3937007874015748" top="0.7874015748031497" bottom="0.1968503937007874" header="0.5118110236220472" footer="0"/>
  <pageSetup fitToHeight="4" horizontalDpi="600" verticalDpi="600" orientation="landscape" paperSize="9" scale="87" r:id="rId1"/>
  <rowBreaks count="2" manualBreakCount="2">
    <brk id="44" max="16" man="1"/>
    <brk id="5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F23" sqref="F23"/>
    </sheetView>
  </sheetViews>
  <sheetFormatPr defaultColWidth="9.140625" defaultRowHeight="15"/>
  <cols>
    <col min="1" max="2" width="6.00390625" style="23" customWidth="1"/>
    <col min="3" max="3" width="22.00390625" style="23" customWidth="1"/>
    <col min="4" max="4" width="55.57421875" style="23" customWidth="1"/>
    <col min="5" max="5" width="17.57421875" style="23" customWidth="1"/>
    <col min="6" max="6" width="15.140625" style="23" customWidth="1"/>
    <col min="7" max="7" width="16.140625" style="23" customWidth="1"/>
    <col min="8" max="16384" width="9.140625" style="23" customWidth="1"/>
  </cols>
  <sheetData>
    <row r="1" spans="1:7" s="22" customFormat="1" ht="18" customHeight="1">
      <c r="A1" s="27"/>
      <c r="B1" s="27"/>
      <c r="C1" s="27"/>
      <c r="D1" s="27"/>
      <c r="E1" s="27"/>
      <c r="F1" s="27"/>
      <c r="G1" s="27" t="s">
        <v>52</v>
      </c>
    </row>
    <row r="2" spans="1:7" s="22" customFormat="1" ht="17.25" customHeight="1">
      <c r="A2" s="273" t="s">
        <v>51</v>
      </c>
      <c r="B2" s="273"/>
      <c r="C2" s="273"/>
      <c r="D2" s="273"/>
      <c r="E2" s="273"/>
      <c r="F2" s="273"/>
      <c r="G2" s="273"/>
    </row>
    <row r="3" spans="1:7" s="22" customFormat="1" ht="17.25" customHeight="1">
      <c r="A3" s="273" t="s">
        <v>254</v>
      </c>
      <c r="B3" s="273"/>
      <c r="C3" s="273"/>
      <c r="D3" s="273"/>
      <c r="E3" s="273"/>
      <c r="F3" s="273"/>
      <c r="G3" s="273"/>
    </row>
    <row r="4" spans="1:17" s="26" customFormat="1" ht="15" customHeight="1">
      <c r="A4" s="271" t="s">
        <v>73</v>
      </c>
      <c r="B4" s="271"/>
      <c r="C4" s="271"/>
      <c r="D4" s="271"/>
      <c r="E4" s="271"/>
      <c r="F4" s="271"/>
      <c r="G4" s="271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26" customFormat="1" ht="15.75" customHeight="1">
      <c r="A5" s="271" t="s">
        <v>250</v>
      </c>
      <c r="B5" s="271"/>
      <c r="C5" s="271"/>
      <c r="D5" s="271"/>
      <c r="E5" s="271"/>
      <c r="F5" s="271"/>
      <c r="G5" s="271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7" s="22" customFormat="1" ht="9" customHeight="1">
      <c r="A6" s="28"/>
      <c r="B6" s="28"/>
      <c r="C6" s="28"/>
      <c r="D6" s="28"/>
      <c r="E6" s="28"/>
      <c r="F6" s="28"/>
      <c r="G6" s="219"/>
    </row>
    <row r="7" spans="1:7" ht="5.25" customHeight="1">
      <c r="A7" s="5"/>
      <c r="B7" s="5"/>
      <c r="C7" s="5"/>
      <c r="D7" s="5"/>
      <c r="E7" s="5"/>
      <c r="F7" s="5"/>
      <c r="G7" s="5"/>
    </row>
    <row r="8" spans="1:7" s="29" customFormat="1" ht="20.25" customHeight="1">
      <c r="A8" s="272" t="s">
        <v>13</v>
      </c>
      <c r="B8" s="272"/>
      <c r="C8" s="272" t="s">
        <v>27</v>
      </c>
      <c r="D8" s="272" t="s">
        <v>28</v>
      </c>
      <c r="E8" s="274" t="s">
        <v>29</v>
      </c>
      <c r="F8" s="275"/>
      <c r="G8" s="272" t="s">
        <v>42</v>
      </c>
    </row>
    <row r="9" spans="1:7" s="29" customFormat="1" ht="27.75" customHeight="1">
      <c r="A9" s="272"/>
      <c r="B9" s="272"/>
      <c r="C9" s="272" t="s">
        <v>25</v>
      </c>
      <c r="D9" s="272"/>
      <c r="E9" s="359" t="s">
        <v>36</v>
      </c>
      <c r="F9" s="360" t="s">
        <v>37</v>
      </c>
      <c r="G9" s="272"/>
    </row>
    <row r="10" spans="1:7" s="29" customFormat="1" ht="11.25">
      <c r="A10" s="17" t="s">
        <v>18</v>
      </c>
      <c r="B10" s="17" t="s">
        <v>14</v>
      </c>
      <c r="C10" s="272"/>
      <c r="D10" s="272"/>
      <c r="E10" s="361"/>
      <c r="F10" s="362"/>
      <c r="G10" s="272"/>
    </row>
    <row r="11" spans="1:7" s="29" customFormat="1" ht="14.25" customHeight="1">
      <c r="A11" s="17">
        <v>1</v>
      </c>
      <c r="B11" s="17">
        <v>2</v>
      </c>
      <c r="C11" s="17">
        <v>3</v>
      </c>
      <c r="D11" s="17">
        <v>4</v>
      </c>
      <c r="E11" s="30">
        <v>5</v>
      </c>
      <c r="F11" s="31">
        <v>6</v>
      </c>
      <c r="G11" s="17">
        <v>7</v>
      </c>
    </row>
    <row r="12" spans="1:7" s="35" customFormat="1" ht="13.5" customHeight="1">
      <c r="A12" s="276" t="s">
        <v>75</v>
      </c>
      <c r="B12" s="276"/>
      <c r="C12" s="277" t="s">
        <v>1</v>
      </c>
      <c r="D12" s="32" t="s">
        <v>49</v>
      </c>
      <c r="E12" s="33">
        <f>E13</f>
        <v>5084.200000000001</v>
      </c>
      <c r="F12" s="33">
        <f>F13</f>
        <v>4980.300000000001</v>
      </c>
      <c r="G12" s="34">
        <f>F12/E12*100</f>
        <v>97.95641398843476</v>
      </c>
    </row>
    <row r="13" spans="1:7" s="35" customFormat="1" ht="13.5" customHeight="1">
      <c r="A13" s="276"/>
      <c r="B13" s="276"/>
      <c r="C13" s="277"/>
      <c r="D13" s="36" t="s">
        <v>43</v>
      </c>
      <c r="E13" s="37">
        <f>E15+E16</f>
        <v>5084.200000000001</v>
      </c>
      <c r="F13" s="37">
        <f>F15+F16</f>
        <v>4980.300000000001</v>
      </c>
      <c r="G13" s="34">
        <f>F13/E13*100</f>
        <v>97.95641398843476</v>
      </c>
    </row>
    <row r="14" spans="1:7" s="35" customFormat="1" ht="13.5" customHeight="1">
      <c r="A14" s="276"/>
      <c r="B14" s="276"/>
      <c r="C14" s="277"/>
      <c r="D14" s="39" t="s">
        <v>30</v>
      </c>
      <c r="E14" s="40"/>
      <c r="F14" s="41"/>
      <c r="G14" s="34"/>
    </row>
    <row r="15" spans="1:7" s="35" customFormat="1" ht="13.5" customHeight="1">
      <c r="A15" s="276"/>
      <c r="B15" s="276"/>
      <c r="C15" s="277"/>
      <c r="D15" s="39" t="s">
        <v>44</v>
      </c>
      <c r="E15" s="40">
        <f>E23+E31</f>
        <v>4934.200000000001</v>
      </c>
      <c r="F15" s="40">
        <f>F23+F31</f>
        <v>4830.300000000001</v>
      </c>
      <c r="G15" s="34">
        <f>F15/E15*100</f>
        <v>97.89428884114953</v>
      </c>
    </row>
    <row r="16" spans="1:7" s="35" customFormat="1" ht="13.5" customHeight="1">
      <c r="A16" s="276"/>
      <c r="B16" s="276"/>
      <c r="C16" s="277"/>
      <c r="D16" s="39" t="s">
        <v>45</v>
      </c>
      <c r="E16" s="40">
        <f>E32</f>
        <v>150</v>
      </c>
      <c r="F16" s="40">
        <f>F32</f>
        <v>150</v>
      </c>
      <c r="G16" s="34">
        <f>F16/E16*100</f>
        <v>100</v>
      </c>
    </row>
    <row r="17" spans="1:7" s="35" customFormat="1" ht="13.5" customHeight="1">
      <c r="A17" s="276"/>
      <c r="B17" s="276"/>
      <c r="C17" s="277"/>
      <c r="D17" s="39" t="s">
        <v>46</v>
      </c>
      <c r="E17" s="40"/>
      <c r="F17" s="41"/>
      <c r="G17" s="34"/>
    </row>
    <row r="18" spans="1:7" s="35" customFormat="1" ht="13.5" customHeight="1">
      <c r="A18" s="276"/>
      <c r="B18" s="276"/>
      <c r="C18" s="277"/>
      <c r="D18" s="36" t="s">
        <v>48</v>
      </c>
      <c r="E18" s="40"/>
      <c r="F18" s="41"/>
      <c r="G18" s="34"/>
    </row>
    <row r="19" spans="1:7" s="35" customFormat="1" ht="13.5" customHeight="1">
      <c r="A19" s="276"/>
      <c r="B19" s="276"/>
      <c r="C19" s="277"/>
      <c r="D19" s="36" t="s">
        <v>47</v>
      </c>
      <c r="E19" s="40"/>
      <c r="F19" s="41"/>
      <c r="G19" s="34"/>
    </row>
    <row r="20" spans="1:7" s="35" customFormat="1" ht="13.5" customHeight="1">
      <c r="A20" s="276" t="s">
        <v>75</v>
      </c>
      <c r="B20" s="276" t="s">
        <v>12</v>
      </c>
      <c r="C20" s="277" t="s">
        <v>85</v>
      </c>
      <c r="D20" s="32" t="s">
        <v>49</v>
      </c>
      <c r="E20" s="34"/>
      <c r="F20" s="34"/>
      <c r="G20" s="34"/>
    </row>
    <row r="21" spans="1:7" s="35" customFormat="1" ht="13.5" customHeight="1">
      <c r="A21" s="276"/>
      <c r="B21" s="276"/>
      <c r="C21" s="277"/>
      <c r="D21" s="36" t="s">
        <v>43</v>
      </c>
      <c r="E21" s="38">
        <f>E23</f>
        <v>4298.1</v>
      </c>
      <c r="F21" s="38">
        <f>F23</f>
        <v>4194.200000000001</v>
      </c>
      <c r="G21" s="34">
        <f>F21/E21*100</f>
        <v>97.58265280007447</v>
      </c>
    </row>
    <row r="22" spans="1:7" s="35" customFormat="1" ht="13.5" customHeight="1">
      <c r="A22" s="276"/>
      <c r="B22" s="276"/>
      <c r="C22" s="277"/>
      <c r="D22" s="39" t="s">
        <v>30</v>
      </c>
      <c r="E22" s="41"/>
      <c r="F22" s="41"/>
      <c r="G22" s="41"/>
    </row>
    <row r="23" spans="1:7" s="35" customFormat="1" ht="13.5" customHeight="1">
      <c r="A23" s="276"/>
      <c r="B23" s="276"/>
      <c r="C23" s="277"/>
      <c r="D23" s="39" t="s">
        <v>44</v>
      </c>
      <c r="E23" s="41">
        <f>'ф 1'!M17</f>
        <v>4298.1</v>
      </c>
      <c r="F23" s="41">
        <f>'ф 1'!O17</f>
        <v>4194.200000000001</v>
      </c>
      <c r="G23" s="34">
        <f>F23/E23*100</f>
        <v>97.58265280007447</v>
      </c>
    </row>
    <row r="24" spans="1:7" s="35" customFormat="1" ht="13.5" customHeight="1">
      <c r="A24" s="276"/>
      <c r="B24" s="276"/>
      <c r="C24" s="277"/>
      <c r="D24" s="39" t="s">
        <v>45</v>
      </c>
      <c r="E24" s="41"/>
      <c r="F24" s="41"/>
      <c r="G24" s="41"/>
    </row>
    <row r="25" spans="1:7" s="35" customFormat="1" ht="13.5" customHeight="1">
      <c r="A25" s="276"/>
      <c r="B25" s="276"/>
      <c r="C25" s="277"/>
      <c r="D25" s="39" t="s">
        <v>46</v>
      </c>
      <c r="E25" s="41"/>
      <c r="F25" s="41"/>
      <c r="G25" s="41"/>
    </row>
    <row r="26" spans="1:7" s="35" customFormat="1" ht="13.5" customHeight="1">
      <c r="A26" s="276"/>
      <c r="B26" s="276"/>
      <c r="C26" s="277"/>
      <c r="D26" s="36" t="s">
        <v>48</v>
      </c>
      <c r="E26" s="41"/>
      <c r="F26" s="41"/>
      <c r="G26" s="41"/>
    </row>
    <row r="27" spans="1:7" s="35" customFormat="1" ht="13.5" customHeight="1">
      <c r="A27" s="276"/>
      <c r="B27" s="276"/>
      <c r="C27" s="277"/>
      <c r="D27" s="36" t="s">
        <v>47</v>
      </c>
      <c r="E27" s="42"/>
      <c r="F27" s="42"/>
      <c r="G27" s="42"/>
    </row>
    <row r="28" spans="1:7" s="35" customFormat="1" ht="13.5" customHeight="1">
      <c r="A28" s="276" t="s">
        <v>75</v>
      </c>
      <c r="B28" s="276" t="s">
        <v>11</v>
      </c>
      <c r="C28" s="277" t="s">
        <v>86</v>
      </c>
      <c r="D28" s="32" t="s">
        <v>49</v>
      </c>
      <c r="E28" s="43"/>
      <c r="F28" s="43"/>
      <c r="G28" s="34"/>
    </row>
    <row r="29" spans="1:8" s="35" customFormat="1" ht="13.5" customHeight="1">
      <c r="A29" s="276"/>
      <c r="B29" s="276"/>
      <c r="C29" s="277"/>
      <c r="D29" s="36" t="s">
        <v>43</v>
      </c>
      <c r="E29" s="41">
        <f>E31</f>
        <v>636.1</v>
      </c>
      <c r="F29" s="38">
        <f>F31</f>
        <v>636.1</v>
      </c>
      <c r="G29" s="34">
        <f>F29/E29*100</f>
        <v>100</v>
      </c>
      <c r="H29" s="44"/>
    </row>
    <row r="30" spans="1:7" s="35" customFormat="1" ht="13.5" customHeight="1">
      <c r="A30" s="276"/>
      <c r="B30" s="276"/>
      <c r="C30" s="277"/>
      <c r="D30" s="39" t="s">
        <v>30</v>
      </c>
      <c r="E30" s="41"/>
      <c r="F30" s="45"/>
      <c r="G30" s="34"/>
    </row>
    <row r="31" spans="1:7" s="35" customFormat="1" ht="13.5" customHeight="1">
      <c r="A31" s="276"/>
      <c r="B31" s="276"/>
      <c r="C31" s="277"/>
      <c r="D31" s="39" t="s">
        <v>44</v>
      </c>
      <c r="E31" s="41">
        <f>'ф 1'!M60</f>
        <v>636.1</v>
      </c>
      <c r="F31" s="38">
        <f>E31</f>
        <v>636.1</v>
      </c>
      <c r="G31" s="34">
        <f>F31/E31*100</f>
        <v>100</v>
      </c>
    </row>
    <row r="32" spans="1:7" s="35" customFormat="1" ht="13.5" customHeight="1">
      <c r="A32" s="276"/>
      <c r="B32" s="276"/>
      <c r="C32" s="277"/>
      <c r="D32" s="39" t="s">
        <v>45</v>
      </c>
      <c r="E32" s="41">
        <v>150</v>
      </c>
      <c r="F32" s="38">
        <v>150</v>
      </c>
      <c r="G32" s="34">
        <f>F32/E32*100</f>
        <v>100</v>
      </c>
    </row>
    <row r="33" spans="1:7" s="35" customFormat="1" ht="13.5" customHeight="1">
      <c r="A33" s="276"/>
      <c r="B33" s="276"/>
      <c r="C33" s="277"/>
      <c r="D33" s="39" t="s">
        <v>46</v>
      </c>
      <c r="E33" s="41"/>
      <c r="F33" s="38"/>
      <c r="G33" s="34"/>
    </row>
    <row r="34" spans="1:7" s="35" customFormat="1" ht="13.5" customHeight="1">
      <c r="A34" s="276"/>
      <c r="B34" s="276"/>
      <c r="C34" s="277"/>
      <c r="D34" s="36" t="s">
        <v>48</v>
      </c>
      <c r="E34" s="41"/>
      <c r="F34" s="38"/>
      <c r="G34" s="34"/>
    </row>
    <row r="35" spans="1:7" s="35" customFormat="1" ht="13.5" customHeight="1">
      <c r="A35" s="276"/>
      <c r="B35" s="276"/>
      <c r="C35" s="277"/>
      <c r="D35" s="36" t="s">
        <v>47</v>
      </c>
      <c r="E35" s="41"/>
      <c r="F35" s="38"/>
      <c r="G35" s="34"/>
    </row>
    <row r="36" ht="13.5" customHeight="1"/>
    <row r="37" ht="13.5" customHeight="1"/>
  </sheetData>
  <sheetProtection/>
  <mergeCells count="20">
    <mergeCell ref="A3:G3"/>
    <mergeCell ref="A28:A35"/>
    <mergeCell ref="B28:B35"/>
    <mergeCell ref="C28:C35"/>
    <mergeCell ref="A12:A19"/>
    <mergeCell ref="B12:B19"/>
    <mergeCell ref="C12:C19"/>
    <mergeCell ref="A20:A27"/>
    <mergeCell ref="B20:B27"/>
    <mergeCell ref="C20:C27"/>
    <mergeCell ref="A4:G4"/>
    <mergeCell ref="A5:G5"/>
    <mergeCell ref="G8:G10"/>
    <mergeCell ref="A2:G2"/>
    <mergeCell ref="A8:B9"/>
    <mergeCell ref="C8:C10"/>
    <mergeCell ref="D8:D10"/>
    <mergeCell ref="E9:E10"/>
    <mergeCell ref="E8:F8"/>
    <mergeCell ref="F9:F1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4"/>
  <sheetViews>
    <sheetView view="pageBreakPreview" zoomScale="60" zoomScalePageLayoutView="0" workbookViewId="0" topLeftCell="A85">
      <selection activeCell="E65" sqref="E65:E66"/>
    </sheetView>
  </sheetViews>
  <sheetFormatPr defaultColWidth="8.8515625" defaultRowHeight="15"/>
  <cols>
    <col min="1" max="1" width="3.8515625" style="108" customWidth="1"/>
    <col min="2" max="2" width="3.00390625" style="108" customWidth="1"/>
    <col min="3" max="3" width="3.8515625" style="108" customWidth="1"/>
    <col min="4" max="4" width="3.00390625" style="108" customWidth="1"/>
    <col min="5" max="5" width="53.7109375" style="108" customWidth="1"/>
    <col min="6" max="6" width="17.421875" style="108" customWidth="1"/>
    <col min="7" max="7" width="8.8515625" style="8" customWidth="1"/>
    <col min="8" max="8" width="12.421875" style="8" customWidth="1"/>
    <col min="9" max="9" width="40.8515625" style="8" customWidth="1"/>
    <col min="10" max="10" width="40.7109375" style="110" customWidth="1"/>
    <col min="11" max="16384" width="8.8515625" style="8" customWidth="1"/>
  </cols>
  <sheetData>
    <row r="1" spans="1:13" s="20" customFormat="1" ht="14.25" customHeight="1">
      <c r="A1" s="105"/>
      <c r="B1" s="105"/>
      <c r="C1" s="105"/>
      <c r="D1" s="105"/>
      <c r="E1" s="105"/>
      <c r="F1" s="105"/>
      <c r="I1" s="21"/>
      <c r="J1" s="109"/>
      <c r="K1" s="21"/>
      <c r="L1" s="21"/>
      <c r="M1" s="25"/>
    </row>
    <row r="2" spans="1:10" s="20" customFormat="1" ht="15.75">
      <c r="A2" s="278" t="s">
        <v>53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s="49" customFormat="1" ht="17.25" customHeight="1">
      <c r="A3" s="286" t="s">
        <v>254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6" s="20" customFormat="1" ht="15" customHeight="1">
      <c r="A4" s="271" t="s">
        <v>73</v>
      </c>
      <c r="B4" s="271"/>
      <c r="C4" s="271"/>
      <c r="D4" s="271"/>
      <c r="E4" s="271"/>
      <c r="F4" s="271"/>
      <c r="G4" s="271"/>
      <c r="H4" s="271"/>
      <c r="I4" s="271"/>
      <c r="J4" s="271"/>
      <c r="K4" s="25"/>
      <c r="L4" s="25"/>
      <c r="M4" s="25"/>
      <c r="N4" s="25"/>
      <c r="O4" s="25"/>
      <c r="P4" s="25"/>
    </row>
    <row r="5" spans="1:16" s="20" customFormat="1" ht="15.75" customHeight="1">
      <c r="A5" s="271" t="s">
        <v>250</v>
      </c>
      <c r="B5" s="271"/>
      <c r="C5" s="271"/>
      <c r="D5" s="271"/>
      <c r="E5" s="271"/>
      <c r="F5" s="271"/>
      <c r="G5" s="271"/>
      <c r="H5" s="271"/>
      <c r="I5" s="271"/>
      <c r="J5" s="271"/>
      <c r="K5" s="25"/>
      <c r="L5" s="25"/>
      <c r="M5" s="25"/>
      <c r="N5" s="25"/>
      <c r="O5" s="25"/>
      <c r="P5" s="25"/>
    </row>
    <row r="6" spans="1:10" s="20" customFormat="1" ht="15.75">
      <c r="A6" s="105"/>
      <c r="B6" s="105"/>
      <c r="C6" s="105"/>
      <c r="D6" s="106"/>
      <c r="E6" s="106"/>
      <c r="F6" s="106"/>
      <c r="G6" s="24"/>
      <c r="H6" s="24"/>
      <c r="I6" s="24"/>
      <c r="J6" s="110"/>
    </row>
    <row r="7" spans="1:10" ht="44.25" customHeight="1">
      <c r="A7" s="280" t="s">
        <v>13</v>
      </c>
      <c r="B7" s="281"/>
      <c r="C7" s="281"/>
      <c r="D7" s="282"/>
      <c r="E7" s="283" t="s">
        <v>19</v>
      </c>
      <c r="F7" s="283" t="s">
        <v>3</v>
      </c>
      <c r="G7" s="285" t="s">
        <v>32</v>
      </c>
      <c r="H7" s="285" t="s">
        <v>33</v>
      </c>
      <c r="I7" s="285" t="s">
        <v>10</v>
      </c>
      <c r="J7" s="283" t="s">
        <v>31</v>
      </c>
    </row>
    <row r="8" spans="1:10" ht="15" customHeight="1">
      <c r="A8" s="7" t="s">
        <v>18</v>
      </c>
      <c r="B8" s="7" t="s">
        <v>14</v>
      </c>
      <c r="C8" s="7" t="s">
        <v>15</v>
      </c>
      <c r="D8" s="7" t="s">
        <v>16</v>
      </c>
      <c r="E8" s="284"/>
      <c r="F8" s="284"/>
      <c r="G8" s="285"/>
      <c r="H8" s="285"/>
      <c r="I8" s="285"/>
      <c r="J8" s="284"/>
    </row>
    <row r="9" spans="1:10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9">
        <v>10</v>
      </c>
    </row>
    <row r="10" spans="1:10" s="48" customFormat="1" ht="18.75" customHeight="1">
      <c r="A10" s="11">
        <v>6</v>
      </c>
      <c r="B10" s="11">
        <v>1</v>
      </c>
      <c r="C10" s="11"/>
      <c r="D10" s="11"/>
      <c r="E10" s="12" t="s">
        <v>54</v>
      </c>
      <c r="F10" s="11"/>
      <c r="G10" s="11"/>
      <c r="H10" s="11"/>
      <c r="I10" s="11"/>
      <c r="J10" s="7"/>
    </row>
    <row r="11" spans="1:10" s="48" customFormat="1" ht="18.75" customHeight="1">
      <c r="A11" s="61" t="s">
        <v>75</v>
      </c>
      <c r="B11" s="61" t="s">
        <v>12</v>
      </c>
      <c r="C11" s="61" t="s">
        <v>20</v>
      </c>
      <c r="D11" s="11"/>
      <c r="E11" s="12" t="s">
        <v>2</v>
      </c>
      <c r="F11" s="11"/>
      <c r="G11" s="13"/>
      <c r="H11" s="13"/>
      <c r="I11" s="11"/>
      <c r="J11" s="7"/>
    </row>
    <row r="12" spans="1:10" s="4" customFormat="1" ht="57" customHeight="1">
      <c r="A12" s="52" t="s">
        <v>75</v>
      </c>
      <c r="B12" s="52" t="s">
        <v>12</v>
      </c>
      <c r="C12" s="52" t="s">
        <v>20</v>
      </c>
      <c r="D12" s="116">
        <v>1</v>
      </c>
      <c r="E12" s="75" t="s">
        <v>107</v>
      </c>
      <c r="F12" s="80" t="s">
        <v>111</v>
      </c>
      <c r="G12" s="112">
        <v>2019</v>
      </c>
      <c r="H12" s="15" t="s">
        <v>263</v>
      </c>
      <c r="I12" s="81" t="s">
        <v>112</v>
      </c>
      <c r="J12" s="7" t="s">
        <v>262</v>
      </c>
    </row>
    <row r="13" spans="1:10" s="4" customFormat="1" ht="74.25" customHeight="1">
      <c r="A13" s="52" t="s">
        <v>75</v>
      </c>
      <c r="B13" s="52" t="s">
        <v>12</v>
      </c>
      <c r="C13" s="52" t="s">
        <v>110</v>
      </c>
      <c r="D13" s="116">
        <v>2</v>
      </c>
      <c r="E13" s="75" t="s">
        <v>108</v>
      </c>
      <c r="F13" s="80" t="s">
        <v>111</v>
      </c>
      <c r="G13" s="112">
        <v>2019</v>
      </c>
      <c r="H13" s="15" t="s">
        <v>245</v>
      </c>
      <c r="I13" s="81" t="s">
        <v>112</v>
      </c>
      <c r="J13" s="283" t="s">
        <v>255</v>
      </c>
    </row>
    <row r="14" spans="1:10" s="4" customFormat="1" ht="56.25">
      <c r="A14" s="52" t="s">
        <v>75</v>
      </c>
      <c r="B14" s="52" t="s">
        <v>12</v>
      </c>
      <c r="C14" s="52" t="s">
        <v>110</v>
      </c>
      <c r="D14" s="116">
        <v>3</v>
      </c>
      <c r="E14" s="75" t="s">
        <v>109</v>
      </c>
      <c r="F14" s="80" t="s">
        <v>111</v>
      </c>
      <c r="G14" s="112">
        <v>2019</v>
      </c>
      <c r="H14" s="15" t="s">
        <v>245</v>
      </c>
      <c r="I14" s="81" t="s">
        <v>112</v>
      </c>
      <c r="J14" s="284"/>
    </row>
    <row r="15" spans="1:10" s="48" customFormat="1" ht="38.25">
      <c r="A15" s="61" t="s">
        <v>75</v>
      </c>
      <c r="B15" s="61" t="s">
        <v>12</v>
      </c>
      <c r="C15" s="61" t="s">
        <v>17</v>
      </c>
      <c r="D15" s="61"/>
      <c r="E15" s="12" t="s">
        <v>113</v>
      </c>
      <c r="F15" s="11"/>
      <c r="G15" s="13"/>
      <c r="H15" s="13"/>
      <c r="I15" s="16"/>
      <c r="J15" s="7"/>
    </row>
    <row r="16" spans="1:10" s="48" customFormat="1" ht="83.25" customHeight="1">
      <c r="A16" s="61" t="s">
        <v>75</v>
      </c>
      <c r="B16" s="61" t="s">
        <v>12</v>
      </c>
      <c r="C16" s="61" t="s">
        <v>17</v>
      </c>
      <c r="D16" s="61" t="s">
        <v>116</v>
      </c>
      <c r="E16" s="75" t="s">
        <v>114</v>
      </c>
      <c r="F16" s="80" t="s">
        <v>118</v>
      </c>
      <c r="G16" s="112">
        <v>2019</v>
      </c>
      <c r="H16" s="102" t="s">
        <v>241</v>
      </c>
      <c r="I16" s="84" t="s">
        <v>119</v>
      </c>
      <c r="J16" s="7" t="s">
        <v>264</v>
      </c>
    </row>
    <row r="17" spans="1:10" s="48" customFormat="1" ht="152.25" customHeight="1">
      <c r="A17" s="61" t="s">
        <v>75</v>
      </c>
      <c r="B17" s="61" t="s">
        <v>12</v>
      </c>
      <c r="C17" s="61" t="s">
        <v>17</v>
      </c>
      <c r="D17" s="61" t="s">
        <v>117</v>
      </c>
      <c r="E17" s="82" t="s">
        <v>115</v>
      </c>
      <c r="F17" s="80" t="s">
        <v>118</v>
      </c>
      <c r="G17" s="112">
        <v>2019</v>
      </c>
      <c r="H17" s="92" t="s">
        <v>247</v>
      </c>
      <c r="I17" s="84" t="s">
        <v>119</v>
      </c>
      <c r="J17" s="7" t="s">
        <v>265</v>
      </c>
    </row>
    <row r="18" spans="1:10" s="48" customFormat="1" ht="38.25" customHeight="1">
      <c r="A18" s="61" t="s">
        <v>75</v>
      </c>
      <c r="B18" s="61" t="s">
        <v>12</v>
      </c>
      <c r="C18" s="61" t="s">
        <v>123</v>
      </c>
      <c r="D18" s="61"/>
      <c r="E18" s="85" t="s">
        <v>120</v>
      </c>
      <c r="F18" s="80"/>
      <c r="G18" s="112"/>
      <c r="H18" s="84"/>
      <c r="I18" s="84" t="s">
        <v>124</v>
      </c>
      <c r="J18" s="7"/>
    </row>
    <row r="19" spans="1:10" s="48" customFormat="1" ht="48">
      <c r="A19" s="61" t="s">
        <v>75</v>
      </c>
      <c r="B19" s="61" t="s">
        <v>12</v>
      </c>
      <c r="C19" s="61" t="s">
        <v>123</v>
      </c>
      <c r="D19" s="61" t="s">
        <v>12</v>
      </c>
      <c r="E19" s="86" t="s">
        <v>121</v>
      </c>
      <c r="F19" s="80" t="s">
        <v>118</v>
      </c>
      <c r="G19" s="112">
        <v>2019</v>
      </c>
      <c r="H19" s="84" t="s">
        <v>245</v>
      </c>
      <c r="I19" s="84" t="s">
        <v>125</v>
      </c>
      <c r="J19" s="7" t="s">
        <v>252</v>
      </c>
    </row>
    <row r="20" spans="1:10" s="48" customFormat="1" ht="45">
      <c r="A20" s="61" t="s">
        <v>75</v>
      </c>
      <c r="B20" s="61" t="s">
        <v>12</v>
      </c>
      <c r="C20" s="61" t="s">
        <v>123</v>
      </c>
      <c r="D20" s="61" t="s">
        <v>106</v>
      </c>
      <c r="E20" s="75" t="s">
        <v>122</v>
      </c>
      <c r="F20" s="91" t="s">
        <v>118</v>
      </c>
      <c r="G20" s="114">
        <v>2019</v>
      </c>
      <c r="H20" s="84" t="s">
        <v>245</v>
      </c>
      <c r="I20" s="92" t="s">
        <v>125</v>
      </c>
      <c r="J20" s="7" t="s">
        <v>242</v>
      </c>
    </row>
    <row r="21" spans="1:10" s="48" customFormat="1" ht="21">
      <c r="A21" s="61" t="s">
        <v>75</v>
      </c>
      <c r="B21" s="61" t="s">
        <v>12</v>
      </c>
      <c r="C21" s="61" t="s">
        <v>130</v>
      </c>
      <c r="D21" s="61"/>
      <c r="E21" s="93" t="s">
        <v>126</v>
      </c>
      <c r="F21" s="94"/>
      <c r="G21" s="95"/>
      <c r="H21" s="96"/>
      <c r="I21" s="96" t="s">
        <v>132</v>
      </c>
      <c r="J21" s="7"/>
    </row>
    <row r="22" spans="1:10" s="48" customFormat="1" ht="267.75" customHeight="1">
      <c r="A22" s="61" t="s">
        <v>75</v>
      </c>
      <c r="B22" s="61" t="s">
        <v>12</v>
      </c>
      <c r="C22" s="61" t="s">
        <v>130</v>
      </c>
      <c r="D22" s="61" t="s">
        <v>106</v>
      </c>
      <c r="E22" s="75" t="s">
        <v>127</v>
      </c>
      <c r="F22" s="91" t="s">
        <v>118</v>
      </c>
      <c r="G22" s="114">
        <v>2019</v>
      </c>
      <c r="H22" s="92" t="s">
        <v>247</v>
      </c>
      <c r="I22" s="92" t="s">
        <v>131</v>
      </c>
      <c r="J22" s="7" t="s">
        <v>372</v>
      </c>
    </row>
    <row r="23" spans="1:10" s="48" customFormat="1" ht="56.25">
      <c r="A23" s="61" t="s">
        <v>75</v>
      </c>
      <c r="B23" s="61" t="s">
        <v>12</v>
      </c>
      <c r="C23" s="61" t="s">
        <v>130</v>
      </c>
      <c r="D23" s="61" t="s">
        <v>129</v>
      </c>
      <c r="E23" s="75" t="s">
        <v>128</v>
      </c>
      <c r="F23" s="91" t="s">
        <v>118</v>
      </c>
      <c r="G23" s="114">
        <v>2019</v>
      </c>
      <c r="H23" s="92"/>
      <c r="I23" s="92" t="s">
        <v>131</v>
      </c>
      <c r="J23" s="7" t="s">
        <v>256</v>
      </c>
    </row>
    <row r="24" spans="1:10" s="48" customFormat="1" ht="12.75">
      <c r="A24" s="61" t="s">
        <v>75</v>
      </c>
      <c r="B24" s="61" t="s">
        <v>12</v>
      </c>
      <c r="C24" s="61" t="s">
        <v>75</v>
      </c>
      <c r="D24" s="61"/>
      <c r="E24" s="85" t="s">
        <v>133</v>
      </c>
      <c r="F24" s="91"/>
      <c r="G24" s="114"/>
      <c r="H24" s="92"/>
      <c r="I24" s="84" t="s">
        <v>136</v>
      </c>
      <c r="J24" s="7"/>
    </row>
    <row r="25" spans="1:10" s="48" customFormat="1" ht="90">
      <c r="A25" s="61" t="s">
        <v>75</v>
      </c>
      <c r="B25" s="61" t="s">
        <v>12</v>
      </c>
      <c r="C25" s="61" t="s">
        <v>75</v>
      </c>
      <c r="D25" s="61" t="s">
        <v>12</v>
      </c>
      <c r="E25" s="87" t="s">
        <v>134</v>
      </c>
      <c r="F25" s="91" t="s">
        <v>118</v>
      </c>
      <c r="G25" s="114">
        <v>2019</v>
      </c>
      <c r="H25" s="92" t="s">
        <v>246</v>
      </c>
      <c r="I25" s="92" t="s">
        <v>136</v>
      </c>
      <c r="J25" s="7" t="s">
        <v>373</v>
      </c>
    </row>
    <row r="26" spans="1:10" s="48" customFormat="1" ht="144.75" customHeight="1">
      <c r="A26" s="61" t="s">
        <v>75</v>
      </c>
      <c r="B26" s="61" t="s">
        <v>12</v>
      </c>
      <c r="C26" s="61" t="s">
        <v>75</v>
      </c>
      <c r="D26" s="61" t="s">
        <v>11</v>
      </c>
      <c r="E26" s="75" t="s">
        <v>135</v>
      </c>
      <c r="F26" s="91" t="s">
        <v>118</v>
      </c>
      <c r="G26" s="114">
        <v>2019</v>
      </c>
      <c r="H26" s="92" t="s">
        <v>243</v>
      </c>
      <c r="I26" s="92" t="s">
        <v>136</v>
      </c>
      <c r="J26" s="7" t="s">
        <v>374</v>
      </c>
    </row>
    <row r="27" spans="1:10" s="48" customFormat="1" ht="41.25" customHeight="1">
      <c r="A27" s="111" t="s">
        <v>75</v>
      </c>
      <c r="B27" s="111" t="s">
        <v>12</v>
      </c>
      <c r="C27" s="111" t="s">
        <v>144</v>
      </c>
      <c r="D27" s="111"/>
      <c r="E27" s="103" t="s">
        <v>137</v>
      </c>
      <c r="F27" s="88"/>
      <c r="G27" s="89"/>
      <c r="H27" s="90"/>
      <c r="I27" s="90" t="s">
        <v>138</v>
      </c>
      <c r="J27" s="7"/>
    </row>
    <row r="28" spans="1:10" s="48" customFormat="1" ht="36">
      <c r="A28" s="61" t="s">
        <v>75</v>
      </c>
      <c r="B28" s="61" t="s">
        <v>12</v>
      </c>
      <c r="C28" s="61" t="s">
        <v>144</v>
      </c>
      <c r="D28" s="61" t="s">
        <v>12</v>
      </c>
      <c r="E28" s="75" t="s">
        <v>139</v>
      </c>
      <c r="F28" s="99" t="s">
        <v>118</v>
      </c>
      <c r="G28" s="117" t="s">
        <v>143</v>
      </c>
      <c r="H28" s="104" t="s">
        <v>244</v>
      </c>
      <c r="I28" s="92" t="s">
        <v>141</v>
      </c>
      <c r="J28" s="7" t="s">
        <v>248</v>
      </c>
    </row>
    <row r="29" spans="1:10" s="48" customFormat="1" ht="36">
      <c r="A29" s="61" t="s">
        <v>75</v>
      </c>
      <c r="B29" s="61" t="s">
        <v>12</v>
      </c>
      <c r="C29" s="61" t="s">
        <v>144</v>
      </c>
      <c r="D29" s="61" t="s">
        <v>11</v>
      </c>
      <c r="E29" s="75" t="s">
        <v>140</v>
      </c>
      <c r="F29" s="99" t="s">
        <v>118</v>
      </c>
      <c r="G29" s="117" t="s">
        <v>143</v>
      </c>
      <c r="H29" s="114" t="s">
        <v>143</v>
      </c>
      <c r="I29" s="92" t="s">
        <v>142</v>
      </c>
      <c r="J29" s="7" t="s">
        <v>257</v>
      </c>
    </row>
    <row r="30" spans="1:10" s="48" customFormat="1" ht="12.75" customHeight="1">
      <c r="A30" s="61" t="s">
        <v>75</v>
      </c>
      <c r="B30" s="61" t="s">
        <v>12</v>
      </c>
      <c r="C30" s="61" t="s">
        <v>149</v>
      </c>
      <c r="D30" s="61"/>
      <c r="E30" s="83" t="s">
        <v>145</v>
      </c>
      <c r="F30" s="99"/>
      <c r="G30" s="117"/>
      <c r="H30" s="92"/>
      <c r="I30" s="92" t="s">
        <v>150</v>
      </c>
      <c r="J30" s="7"/>
    </row>
    <row r="31" spans="1:10" s="48" customFormat="1" ht="33.75">
      <c r="A31" s="61" t="s">
        <v>75</v>
      </c>
      <c r="B31" s="61" t="s">
        <v>12</v>
      </c>
      <c r="C31" s="61" t="s">
        <v>149</v>
      </c>
      <c r="D31" s="61" t="s">
        <v>12</v>
      </c>
      <c r="E31" s="97" t="s">
        <v>146</v>
      </c>
      <c r="F31" s="91" t="s">
        <v>118</v>
      </c>
      <c r="G31" s="114">
        <v>2019</v>
      </c>
      <c r="H31" s="92" t="s">
        <v>245</v>
      </c>
      <c r="I31" s="92" t="s">
        <v>151</v>
      </c>
      <c r="J31" s="185" t="s">
        <v>258</v>
      </c>
    </row>
    <row r="32" spans="1:10" s="48" customFormat="1" ht="24">
      <c r="A32" s="61" t="s">
        <v>75</v>
      </c>
      <c r="B32" s="61" t="s">
        <v>12</v>
      </c>
      <c r="C32" s="61" t="s">
        <v>149</v>
      </c>
      <c r="D32" s="61" t="s">
        <v>11</v>
      </c>
      <c r="E32" s="97" t="s">
        <v>147</v>
      </c>
      <c r="F32" s="91" t="s">
        <v>118</v>
      </c>
      <c r="G32" s="114">
        <v>2019</v>
      </c>
      <c r="H32" s="114" t="s">
        <v>143</v>
      </c>
      <c r="I32" s="92" t="s">
        <v>151</v>
      </c>
      <c r="J32" s="185" t="s">
        <v>259</v>
      </c>
    </row>
    <row r="33" spans="1:10" s="48" customFormat="1" ht="24">
      <c r="A33" s="61" t="s">
        <v>75</v>
      </c>
      <c r="B33" s="61" t="s">
        <v>12</v>
      </c>
      <c r="C33" s="61" t="s">
        <v>149</v>
      </c>
      <c r="D33" s="61" t="s">
        <v>106</v>
      </c>
      <c r="E33" s="98" t="s">
        <v>148</v>
      </c>
      <c r="F33" s="91" t="s">
        <v>118</v>
      </c>
      <c r="G33" s="114">
        <v>2019</v>
      </c>
      <c r="H33" s="92" t="s">
        <v>245</v>
      </c>
      <c r="I33" s="92" t="s">
        <v>152</v>
      </c>
      <c r="J33" s="185" t="s">
        <v>260</v>
      </c>
    </row>
    <row r="34" spans="1:10" s="48" customFormat="1" ht="25.5">
      <c r="A34" s="61" t="s">
        <v>75</v>
      </c>
      <c r="B34" s="61" t="s">
        <v>11</v>
      </c>
      <c r="C34" s="61"/>
      <c r="D34" s="61"/>
      <c r="E34" s="12" t="s">
        <v>153</v>
      </c>
      <c r="F34" s="65"/>
      <c r="G34" s="47"/>
      <c r="H34" s="47"/>
      <c r="I34" s="16"/>
      <c r="J34" s="7"/>
    </row>
    <row r="35" spans="1:10" s="48" customFormat="1" ht="41.25" customHeight="1">
      <c r="A35" s="61" t="s">
        <v>75</v>
      </c>
      <c r="B35" s="61" t="s">
        <v>11</v>
      </c>
      <c r="C35" s="61" t="s">
        <v>20</v>
      </c>
      <c r="D35" s="11"/>
      <c r="E35" s="12" t="s">
        <v>154</v>
      </c>
      <c r="F35" s="11"/>
      <c r="G35" s="13"/>
      <c r="H35" s="13"/>
      <c r="I35" s="11"/>
      <c r="J35" s="7"/>
    </row>
    <row r="36" spans="1:10" s="4" customFormat="1" ht="63.75">
      <c r="A36" s="52" t="s">
        <v>75</v>
      </c>
      <c r="B36" s="52" t="s">
        <v>11</v>
      </c>
      <c r="C36" s="52" t="s">
        <v>20</v>
      </c>
      <c r="D36" s="52" t="s">
        <v>12</v>
      </c>
      <c r="E36" s="107" t="s">
        <v>155</v>
      </c>
      <c r="F36" s="115" t="s">
        <v>158</v>
      </c>
      <c r="G36" s="120">
        <v>2019</v>
      </c>
      <c r="H36" s="15"/>
      <c r="I36" s="15" t="s">
        <v>159</v>
      </c>
      <c r="J36" s="216" t="s">
        <v>357</v>
      </c>
    </row>
    <row r="37" spans="1:10" s="4" customFormat="1" ht="102">
      <c r="A37" s="52" t="s">
        <v>75</v>
      </c>
      <c r="B37" s="52" t="s">
        <v>11</v>
      </c>
      <c r="C37" s="52" t="s">
        <v>20</v>
      </c>
      <c r="D37" s="52" t="s">
        <v>11</v>
      </c>
      <c r="E37" s="107" t="s">
        <v>156</v>
      </c>
      <c r="F37" s="113" t="s">
        <v>158</v>
      </c>
      <c r="G37" s="116">
        <v>2019</v>
      </c>
      <c r="H37" s="15"/>
      <c r="I37" s="15" t="s">
        <v>160</v>
      </c>
      <c r="J37" s="344" t="s">
        <v>375</v>
      </c>
    </row>
    <row r="38" spans="1:10" s="4" customFormat="1" ht="83.25" customHeight="1">
      <c r="A38" s="52" t="s">
        <v>75</v>
      </c>
      <c r="B38" s="52"/>
      <c r="C38" s="52"/>
      <c r="D38" s="52"/>
      <c r="E38" s="107" t="s">
        <v>157</v>
      </c>
      <c r="F38" s="113" t="s">
        <v>158</v>
      </c>
      <c r="G38" s="116">
        <v>2019</v>
      </c>
      <c r="H38" s="15"/>
      <c r="I38" s="15" t="s">
        <v>161</v>
      </c>
      <c r="J38" s="344" t="s">
        <v>379</v>
      </c>
    </row>
    <row r="39" spans="1:10" s="48" customFormat="1" ht="37.5" customHeight="1">
      <c r="A39" s="61" t="s">
        <v>75</v>
      </c>
      <c r="B39" s="61" t="s">
        <v>11</v>
      </c>
      <c r="C39" s="61" t="s">
        <v>17</v>
      </c>
      <c r="D39" s="61"/>
      <c r="E39" s="12" t="s">
        <v>162</v>
      </c>
      <c r="F39" s="119"/>
      <c r="G39" s="100"/>
      <c r="H39" s="13"/>
      <c r="I39" s="16"/>
      <c r="J39" s="7"/>
    </row>
    <row r="40" spans="1:10" s="4" customFormat="1" ht="12.75" customHeight="1">
      <c r="A40" s="292">
        <v>6</v>
      </c>
      <c r="B40" s="292">
        <v>2</v>
      </c>
      <c r="C40" s="292">
        <v>2</v>
      </c>
      <c r="D40" s="292">
        <v>1</v>
      </c>
      <c r="E40" s="287" t="s">
        <v>163</v>
      </c>
      <c r="F40" s="288" t="s">
        <v>165</v>
      </c>
      <c r="G40" s="289">
        <v>2019</v>
      </c>
      <c r="H40" s="291"/>
      <c r="I40" s="291" t="s">
        <v>166</v>
      </c>
      <c r="J40" s="345" t="s">
        <v>359</v>
      </c>
    </row>
    <row r="41" spans="1:10" ht="33.75" customHeight="1">
      <c r="A41" s="292"/>
      <c r="B41" s="292"/>
      <c r="C41" s="292"/>
      <c r="D41" s="292"/>
      <c r="E41" s="287"/>
      <c r="F41" s="288"/>
      <c r="G41" s="290"/>
      <c r="H41" s="291"/>
      <c r="I41" s="291"/>
      <c r="J41" s="346"/>
    </row>
    <row r="42" spans="1:10" ht="22.5" customHeight="1">
      <c r="A42" s="292">
        <v>6</v>
      </c>
      <c r="B42" s="292">
        <v>2</v>
      </c>
      <c r="C42" s="292">
        <v>2</v>
      </c>
      <c r="D42" s="292">
        <v>2</v>
      </c>
      <c r="E42" s="287" t="s">
        <v>268</v>
      </c>
      <c r="F42" s="113" t="s">
        <v>167</v>
      </c>
      <c r="G42" s="289">
        <v>2019</v>
      </c>
      <c r="H42" s="291"/>
      <c r="I42" s="291" t="s">
        <v>168</v>
      </c>
      <c r="J42" s="347" t="s">
        <v>368</v>
      </c>
    </row>
    <row r="43" spans="1:10" ht="11.25" customHeight="1">
      <c r="A43" s="292"/>
      <c r="B43" s="292"/>
      <c r="C43" s="292"/>
      <c r="D43" s="292"/>
      <c r="E43" s="287"/>
      <c r="F43" s="294" t="s">
        <v>169</v>
      </c>
      <c r="G43" s="293"/>
      <c r="H43" s="291"/>
      <c r="I43" s="291"/>
      <c r="J43" s="348"/>
    </row>
    <row r="44" spans="1:10" ht="11.25" customHeight="1">
      <c r="A44" s="292"/>
      <c r="B44" s="292"/>
      <c r="C44" s="292"/>
      <c r="D44" s="292"/>
      <c r="E44" s="287"/>
      <c r="F44" s="295"/>
      <c r="G44" s="290"/>
      <c r="H44" s="291"/>
      <c r="I44" s="291"/>
      <c r="J44" s="348"/>
    </row>
    <row r="45" spans="1:10" ht="31.5">
      <c r="A45" s="292">
        <v>6</v>
      </c>
      <c r="B45" s="292">
        <v>2</v>
      </c>
      <c r="C45" s="292">
        <v>2</v>
      </c>
      <c r="D45" s="292">
        <v>3</v>
      </c>
      <c r="E45" s="287" t="s">
        <v>164</v>
      </c>
      <c r="F45" s="118" t="s">
        <v>169</v>
      </c>
      <c r="G45" s="292">
        <v>2019</v>
      </c>
      <c r="H45" s="291"/>
      <c r="I45" s="291" t="s">
        <v>170</v>
      </c>
      <c r="J45" s="349" t="s">
        <v>358</v>
      </c>
    </row>
    <row r="46" spans="1:10" ht="51" customHeight="1">
      <c r="A46" s="292"/>
      <c r="B46" s="292"/>
      <c r="C46" s="292"/>
      <c r="D46" s="292"/>
      <c r="E46" s="287"/>
      <c r="F46" s="113" t="s">
        <v>171</v>
      </c>
      <c r="G46" s="292"/>
      <c r="H46" s="291"/>
      <c r="I46" s="291"/>
      <c r="J46" s="349"/>
    </row>
    <row r="47" spans="1:10" ht="0.75" customHeight="1">
      <c r="A47" s="292"/>
      <c r="B47" s="292"/>
      <c r="C47" s="292"/>
      <c r="D47" s="292"/>
      <c r="E47" s="287"/>
      <c r="F47" s="113" t="s">
        <v>172</v>
      </c>
      <c r="G47" s="292"/>
      <c r="H47" s="291"/>
      <c r="I47" s="291"/>
      <c r="J47" s="349"/>
    </row>
    <row r="48" spans="1:10" ht="11.25">
      <c r="A48" s="292">
        <v>6</v>
      </c>
      <c r="B48" s="292">
        <v>2</v>
      </c>
      <c r="C48" s="292">
        <v>3</v>
      </c>
      <c r="D48" s="296"/>
      <c r="E48" s="297" t="s">
        <v>173</v>
      </c>
      <c r="F48" s="288" t="s">
        <v>171</v>
      </c>
      <c r="G48" s="292"/>
      <c r="H48" s="291"/>
      <c r="I48" s="291" t="s">
        <v>174</v>
      </c>
      <c r="J48" s="302"/>
    </row>
    <row r="49" spans="1:10" ht="11.25">
      <c r="A49" s="292"/>
      <c r="B49" s="292"/>
      <c r="C49" s="292"/>
      <c r="D49" s="296"/>
      <c r="E49" s="297"/>
      <c r="F49" s="288"/>
      <c r="G49" s="292"/>
      <c r="H49" s="291"/>
      <c r="I49" s="291"/>
      <c r="J49" s="303"/>
    </row>
    <row r="50" spans="1:10" ht="11.25">
      <c r="A50" s="292"/>
      <c r="B50" s="292"/>
      <c r="C50" s="292"/>
      <c r="D50" s="296"/>
      <c r="E50" s="297"/>
      <c r="F50" s="288"/>
      <c r="G50" s="292"/>
      <c r="H50" s="291"/>
      <c r="I50" s="291"/>
      <c r="J50" s="304"/>
    </row>
    <row r="51" spans="1:10" ht="33.75">
      <c r="A51" s="292">
        <v>6</v>
      </c>
      <c r="B51" s="292">
        <v>2</v>
      </c>
      <c r="C51" s="292">
        <v>3</v>
      </c>
      <c r="D51" s="292">
        <v>1</v>
      </c>
      <c r="E51" s="287" t="s">
        <v>175</v>
      </c>
      <c r="F51" s="113" t="s">
        <v>171</v>
      </c>
      <c r="G51" s="292">
        <v>2019</v>
      </c>
      <c r="H51" s="291"/>
      <c r="I51" s="291" t="s">
        <v>174</v>
      </c>
      <c r="J51" s="350" t="s">
        <v>356</v>
      </c>
    </row>
    <row r="52" spans="1:10" ht="22.5">
      <c r="A52" s="292"/>
      <c r="B52" s="292"/>
      <c r="C52" s="292"/>
      <c r="D52" s="292"/>
      <c r="E52" s="287"/>
      <c r="F52" s="113" t="s">
        <v>176</v>
      </c>
      <c r="G52" s="292"/>
      <c r="H52" s="291"/>
      <c r="I52" s="291"/>
      <c r="J52" s="350"/>
    </row>
    <row r="53" spans="1:10" ht="33.75">
      <c r="A53" s="292">
        <v>6</v>
      </c>
      <c r="B53" s="292">
        <v>2</v>
      </c>
      <c r="C53" s="292">
        <v>3</v>
      </c>
      <c r="D53" s="292">
        <v>2</v>
      </c>
      <c r="E53" s="287" t="s">
        <v>177</v>
      </c>
      <c r="F53" s="113" t="s">
        <v>171</v>
      </c>
      <c r="G53" s="292">
        <v>2019</v>
      </c>
      <c r="H53" s="291"/>
      <c r="I53" s="291" t="s">
        <v>174</v>
      </c>
      <c r="J53" s="350" t="s">
        <v>360</v>
      </c>
    </row>
    <row r="54" spans="1:10" ht="45">
      <c r="A54" s="292"/>
      <c r="B54" s="292"/>
      <c r="C54" s="292"/>
      <c r="D54" s="292"/>
      <c r="E54" s="287"/>
      <c r="F54" s="113" t="s">
        <v>178</v>
      </c>
      <c r="G54" s="292"/>
      <c r="H54" s="291"/>
      <c r="I54" s="291"/>
      <c r="J54" s="350"/>
    </row>
    <row r="55" spans="1:10" ht="33.75">
      <c r="A55" s="292">
        <v>6</v>
      </c>
      <c r="B55" s="292">
        <v>2</v>
      </c>
      <c r="C55" s="292">
        <v>4</v>
      </c>
      <c r="D55" s="296"/>
      <c r="E55" s="297" t="s">
        <v>179</v>
      </c>
      <c r="F55" s="113" t="s">
        <v>180</v>
      </c>
      <c r="G55" s="292"/>
      <c r="H55" s="291"/>
      <c r="I55" s="291" t="s">
        <v>181</v>
      </c>
      <c r="J55" s="302"/>
    </row>
    <row r="56" spans="1:10" ht="52.5">
      <c r="A56" s="292"/>
      <c r="B56" s="292"/>
      <c r="C56" s="292"/>
      <c r="D56" s="296"/>
      <c r="E56" s="297"/>
      <c r="F56" s="218" t="s">
        <v>165</v>
      </c>
      <c r="G56" s="292"/>
      <c r="H56" s="291"/>
      <c r="I56" s="291"/>
      <c r="J56" s="304"/>
    </row>
    <row r="57" spans="1:10" ht="11.25">
      <c r="A57" s="292">
        <v>6</v>
      </c>
      <c r="B57" s="292">
        <v>2</v>
      </c>
      <c r="C57" s="292">
        <v>4</v>
      </c>
      <c r="D57" s="292">
        <v>1</v>
      </c>
      <c r="E57" s="298" t="s">
        <v>182</v>
      </c>
      <c r="F57" s="288" t="s">
        <v>183</v>
      </c>
      <c r="G57" s="292">
        <v>2019</v>
      </c>
      <c r="H57" s="291"/>
      <c r="I57" s="291" t="s">
        <v>184</v>
      </c>
      <c r="J57" s="283" t="s">
        <v>261</v>
      </c>
    </row>
    <row r="58" spans="1:10" ht="39.75" customHeight="1">
      <c r="A58" s="292"/>
      <c r="B58" s="292"/>
      <c r="C58" s="292"/>
      <c r="D58" s="292"/>
      <c r="E58" s="298"/>
      <c r="F58" s="288"/>
      <c r="G58" s="292"/>
      <c r="H58" s="291"/>
      <c r="I58" s="291"/>
      <c r="J58" s="284"/>
    </row>
    <row r="59" spans="1:10" ht="33.75">
      <c r="A59" s="292">
        <v>6</v>
      </c>
      <c r="B59" s="292">
        <v>2</v>
      </c>
      <c r="C59" s="292">
        <v>4</v>
      </c>
      <c r="D59" s="292">
        <v>3</v>
      </c>
      <c r="E59" s="287" t="s">
        <v>185</v>
      </c>
      <c r="F59" s="113" t="s">
        <v>158</v>
      </c>
      <c r="G59" s="292">
        <v>2019</v>
      </c>
      <c r="H59" s="305"/>
      <c r="I59" s="114" t="s">
        <v>186</v>
      </c>
      <c r="J59" s="283" t="s">
        <v>269</v>
      </c>
    </row>
    <row r="60" spans="1:10" ht="52.5">
      <c r="A60" s="292"/>
      <c r="B60" s="292"/>
      <c r="C60" s="292"/>
      <c r="D60" s="292"/>
      <c r="E60" s="287"/>
      <c r="F60" s="218" t="s">
        <v>165</v>
      </c>
      <c r="G60" s="292"/>
      <c r="H60" s="306"/>
      <c r="I60" s="114" t="s">
        <v>187</v>
      </c>
      <c r="J60" s="284"/>
    </row>
    <row r="61" spans="1:10" ht="33.75">
      <c r="A61" s="292">
        <v>6</v>
      </c>
      <c r="B61" s="292">
        <v>2</v>
      </c>
      <c r="C61" s="292">
        <v>4</v>
      </c>
      <c r="D61" s="292">
        <v>4</v>
      </c>
      <c r="E61" s="287" t="s">
        <v>188</v>
      </c>
      <c r="F61" s="113" t="s">
        <v>158</v>
      </c>
      <c r="G61" s="292">
        <v>2019</v>
      </c>
      <c r="H61" s="291"/>
      <c r="I61" s="291" t="s">
        <v>189</v>
      </c>
      <c r="J61" s="283" t="s">
        <v>367</v>
      </c>
    </row>
    <row r="62" spans="1:10" ht="52.5">
      <c r="A62" s="292"/>
      <c r="B62" s="292"/>
      <c r="C62" s="292"/>
      <c r="D62" s="292"/>
      <c r="E62" s="287"/>
      <c r="F62" s="218" t="s">
        <v>165</v>
      </c>
      <c r="G62" s="292"/>
      <c r="H62" s="291"/>
      <c r="I62" s="291"/>
      <c r="J62" s="284"/>
    </row>
    <row r="63" spans="1:10" ht="11.25">
      <c r="A63" s="292">
        <v>6</v>
      </c>
      <c r="B63" s="292">
        <v>2</v>
      </c>
      <c r="C63" s="292">
        <v>5</v>
      </c>
      <c r="D63" s="292"/>
      <c r="E63" s="297" t="s">
        <v>190</v>
      </c>
      <c r="F63" s="288" t="s">
        <v>169</v>
      </c>
      <c r="G63" s="292"/>
      <c r="H63" s="291"/>
      <c r="I63" s="291" t="s">
        <v>191</v>
      </c>
      <c r="J63" s="302"/>
    </row>
    <row r="64" spans="1:10" ht="15" customHeight="1">
      <c r="A64" s="292"/>
      <c r="B64" s="292"/>
      <c r="C64" s="292"/>
      <c r="D64" s="292"/>
      <c r="E64" s="297"/>
      <c r="F64" s="288"/>
      <c r="G64" s="292"/>
      <c r="H64" s="291"/>
      <c r="I64" s="291"/>
      <c r="J64" s="304"/>
    </row>
    <row r="65" spans="1:10" ht="11.25">
      <c r="A65" s="292">
        <v>6</v>
      </c>
      <c r="B65" s="292">
        <v>2</v>
      </c>
      <c r="C65" s="292">
        <v>5</v>
      </c>
      <c r="D65" s="292">
        <v>1</v>
      </c>
      <c r="E65" s="287" t="s">
        <v>192</v>
      </c>
      <c r="F65" s="288" t="s">
        <v>165</v>
      </c>
      <c r="G65" s="292">
        <v>2019</v>
      </c>
      <c r="H65" s="291"/>
      <c r="I65" s="291" t="s">
        <v>193</v>
      </c>
      <c r="J65" s="302" t="s">
        <v>363</v>
      </c>
    </row>
    <row r="66" spans="1:10" ht="64.5" customHeight="1">
      <c r="A66" s="292"/>
      <c r="B66" s="292"/>
      <c r="C66" s="292"/>
      <c r="D66" s="292"/>
      <c r="E66" s="287"/>
      <c r="F66" s="288"/>
      <c r="G66" s="292"/>
      <c r="H66" s="291"/>
      <c r="I66" s="291"/>
      <c r="J66" s="304"/>
    </row>
    <row r="67" spans="1:10" ht="33.75">
      <c r="A67" s="292">
        <v>6</v>
      </c>
      <c r="B67" s="292">
        <v>2</v>
      </c>
      <c r="C67" s="292">
        <v>5</v>
      </c>
      <c r="D67" s="292">
        <v>2</v>
      </c>
      <c r="E67" s="287" t="s">
        <v>194</v>
      </c>
      <c r="F67" s="113" t="s">
        <v>169</v>
      </c>
      <c r="G67" s="292">
        <v>2019</v>
      </c>
      <c r="H67" s="291"/>
      <c r="I67" s="291" t="s">
        <v>195</v>
      </c>
      <c r="J67" s="351" t="s">
        <v>369</v>
      </c>
    </row>
    <row r="68" spans="1:10" ht="37.5" customHeight="1">
      <c r="A68" s="292"/>
      <c r="B68" s="292"/>
      <c r="C68" s="292"/>
      <c r="D68" s="292"/>
      <c r="E68" s="287"/>
      <c r="F68" s="113" t="s">
        <v>171</v>
      </c>
      <c r="G68" s="292"/>
      <c r="H68" s="291"/>
      <c r="I68" s="291"/>
      <c r="J68" s="352"/>
    </row>
    <row r="69" spans="1:10" ht="11.25">
      <c r="A69" s="292">
        <v>6</v>
      </c>
      <c r="B69" s="292">
        <v>2</v>
      </c>
      <c r="C69" s="292">
        <v>5</v>
      </c>
      <c r="D69" s="292">
        <v>3</v>
      </c>
      <c r="E69" s="287" t="s">
        <v>196</v>
      </c>
      <c r="F69" s="288" t="s">
        <v>169</v>
      </c>
      <c r="G69" s="292">
        <v>2019</v>
      </c>
      <c r="H69" s="291"/>
      <c r="I69" s="291" t="s">
        <v>197</v>
      </c>
      <c r="J69" s="283" t="s">
        <v>376</v>
      </c>
    </row>
    <row r="70" spans="1:10" ht="29.25" customHeight="1">
      <c r="A70" s="292"/>
      <c r="B70" s="292"/>
      <c r="C70" s="292"/>
      <c r="D70" s="292"/>
      <c r="E70" s="287"/>
      <c r="F70" s="288"/>
      <c r="G70" s="292"/>
      <c r="H70" s="291"/>
      <c r="I70" s="291"/>
      <c r="J70" s="284"/>
    </row>
    <row r="71" spans="1:10" ht="33.75">
      <c r="A71" s="292">
        <v>6</v>
      </c>
      <c r="B71" s="292">
        <v>2</v>
      </c>
      <c r="C71" s="292">
        <v>5</v>
      </c>
      <c r="D71" s="292">
        <v>4</v>
      </c>
      <c r="E71" s="287" t="s">
        <v>198</v>
      </c>
      <c r="F71" s="113" t="s">
        <v>169</v>
      </c>
      <c r="G71" s="292">
        <v>2019</v>
      </c>
      <c r="H71" s="291"/>
      <c r="I71" s="291" t="s">
        <v>199</v>
      </c>
      <c r="J71" s="283" t="s">
        <v>366</v>
      </c>
    </row>
    <row r="72" spans="1:10" ht="22.5">
      <c r="A72" s="292"/>
      <c r="B72" s="292"/>
      <c r="C72" s="292"/>
      <c r="D72" s="292"/>
      <c r="E72" s="287"/>
      <c r="F72" s="113" t="s">
        <v>200</v>
      </c>
      <c r="G72" s="292"/>
      <c r="H72" s="291"/>
      <c r="I72" s="291"/>
      <c r="J72" s="284"/>
    </row>
    <row r="73" spans="1:10" ht="33.75">
      <c r="A73" s="292">
        <v>6</v>
      </c>
      <c r="B73" s="292">
        <v>2</v>
      </c>
      <c r="C73" s="292">
        <v>5</v>
      </c>
      <c r="D73" s="292">
        <v>6</v>
      </c>
      <c r="E73" s="287" t="s">
        <v>201</v>
      </c>
      <c r="F73" s="113" t="s">
        <v>169</v>
      </c>
      <c r="G73" s="292">
        <v>2019</v>
      </c>
      <c r="H73" s="291" t="s">
        <v>247</v>
      </c>
      <c r="I73" s="291" t="s">
        <v>202</v>
      </c>
      <c r="J73" s="353" t="s">
        <v>370</v>
      </c>
    </row>
    <row r="74" spans="1:10" ht="23.25" customHeight="1">
      <c r="A74" s="292"/>
      <c r="B74" s="292"/>
      <c r="C74" s="292"/>
      <c r="D74" s="292"/>
      <c r="E74" s="287"/>
      <c r="F74" s="288" t="s">
        <v>171</v>
      </c>
      <c r="G74" s="292"/>
      <c r="H74" s="291"/>
      <c r="I74" s="291"/>
      <c r="J74" s="354"/>
    </row>
    <row r="75" spans="1:10" ht="48.75" customHeight="1">
      <c r="A75" s="292"/>
      <c r="B75" s="292"/>
      <c r="C75" s="292"/>
      <c r="D75" s="292"/>
      <c r="E75" s="287"/>
      <c r="F75" s="288"/>
      <c r="G75" s="292"/>
      <c r="H75" s="291"/>
      <c r="I75" s="291"/>
      <c r="J75" s="355"/>
    </row>
    <row r="76" spans="1:10" ht="11.25">
      <c r="A76" s="292">
        <v>6</v>
      </c>
      <c r="B76" s="292">
        <v>2</v>
      </c>
      <c r="C76" s="292">
        <v>5</v>
      </c>
      <c r="D76" s="292">
        <v>8</v>
      </c>
      <c r="E76" s="287" t="s">
        <v>203</v>
      </c>
      <c r="F76" s="288" t="s">
        <v>169</v>
      </c>
      <c r="G76" s="292">
        <v>2019</v>
      </c>
      <c r="H76" s="291"/>
      <c r="I76" s="291" t="s">
        <v>204</v>
      </c>
      <c r="J76" s="283" t="s">
        <v>365</v>
      </c>
    </row>
    <row r="77" spans="1:10" ht="30.75" customHeight="1">
      <c r="A77" s="292"/>
      <c r="B77" s="292"/>
      <c r="C77" s="292"/>
      <c r="D77" s="292"/>
      <c r="E77" s="287"/>
      <c r="F77" s="288"/>
      <c r="G77" s="292"/>
      <c r="H77" s="291"/>
      <c r="I77" s="291"/>
      <c r="J77" s="284"/>
    </row>
    <row r="78" spans="1:10" ht="33.75">
      <c r="A78" s="292">
        <v>6</v>
      </c>
      <c r="B78" s="292">
        <v>2</v>
      </c>
      <c r="C78" s="292">
        <v>6</v>
      </c>
      <c r="D78" s="292"/>
      <c r="E78" s="299" t="s">
        <v>205</v>
      </c>
      <c r="F78" s="113" t="s">
        <v>158</v>
      </c>
      <c r="G78" s="292"/>
      <c r="H78" s="291"/>
      <c r="I78" s="291" t="s">
        <v>206</v>
      </c>
      <c r="J78" s="302"/>
    </row>
    <row r="79" spans="1:10" ht="67.5">
      <c r="A79" s="292"/>
      <c r="B79" s="292"/>
      <c r="C79" s="292"/>
      <c r="D79" s="292"/>
      <c r="E79" s="299"/>
      <c r="F79" s="113" t="s">
        <v>165</v>
      </c>
      <c r="G79" s="292"/>
      <c r="H79" s="291"/>
      <c r="I79" s="291"/>
      <c r="J79" s="304"/>
    </row>
    <row r="80" spans="1:10" ht="33.75">
      <c r="A80" s="292">
        <v>6</v>
      </c>
      <c r="B80" s="292">
        <v>2</v>
      </c>
      <c r="C80" s="292">
        <v>6</v>
      </c>
      <c r="D80" s="292">
        <v>1</v>
      </c>
      <c r="E80" s="287" t="s">
        <v>207</v>
      </c>
      <c r="F80" s="113" t="s">
        <v>158</v>
      </c>
      <c r="G80" s="292">
        <v>2019</v>
      </c>
      <c r="H80" s="291"/>
      <c r="I80" s="291" t="s">
        <v>208</v>
      </c>
      <c r="J80" s="283" t="s">
        <v>267</v>
      </c>
    </row>
    <row r="81" spans="1:10" ht="67.5">
      <c r="A81" s="292"/>
      <c r="B81" s="292"/>
      <c r="C81" s="292"/>
      <c r="D81" s="292"/>
      <c r="E81" s="287"/>
      <c r="F81" s="113" t="s">
        <v>165</v>
      </c>
      <c r="G81" s="292"/>
      <c r="H81" s="291"/>
      <c r="I81" s="291"/>
      <c r="J81" s="284"/>
    </row>
    <row r="82" spans="1:10" ht="11.25">
      <c r="A82" s="292">
        <v>6</v>
      </c>
      <c r="B82" s="292">
        <v>2</v>
      </c>
      <c r="C82" s="292">
        <v>6</v>
      </c>
      <c r="D82" s="292">
        <v>2</v>
      </c>
      <c r="E82" s="287" t="s">
        <v>209</v>
      </c>
      <c r="F82" s="288" t="s">
        <v>210</v>
      </c>
      <c r="G82" s="292">
        <v>2019</v>
      </c>
      <c r="H82" s="291"/>
      <c r="I82" s="291" t="s">
        <v>211</v>
      </c>
      <c r="J82" s="283" t="s">
        <v>266</v>
      </c>
    </row>
    <row r="83" spans="1:10" ht="30.75" customHeight="1">
      <c r="A83" s="292"/>
      <c r="B83" s="292"/>
      <c r="C83" s="292"/>
      <c r="D83" s="292"/>
      <c r="E83" s="287"/>
      <c r="F83" s="288"/>
      <c r="G83" s="292"/>
      <c r="H83" s="291"/>
      <c r="I83" s="291"/>
      <c r="J83" s="284"/>
    </row>
    <row r="84" spans="1:10" ht="33.75">
      <c r="A84" s="292">
        <v>6</v>
      </c>
      <c r="B84" s="292">
        <v>2</v>
      </c>
      <c r="C84" s="292">
        <v>6</v>
      </c>
      <c r="D84" s="292">
        <v>3</v>
      </c>
      <c r="E84" s="287" t="s">
        <v>212</v>
      </c>
      <c r="F84" s="113" t="s">
        <v>158</v>
      </c>
      <c r="G84" s="292">
        <v>2019</v>
      </c>
      <c r="H84" s="291"/>
      <c r="I84" s="291" t="s">
        <v>213</v>
      </c>
      <c r="J84" s="283" t="s">
        <v>249</v>
      </c>
    </row>
    <row r="85" spans="1:10" ht="67.5">
      <c r="A85" s="292"/>
      <c r="B85" s="292"/>
      <c r="C85" s="292"/>
      <c r="D85" s="292"/>
      <c r="E85" s="287"/>
      <c r="F85" s="113" t="s">
        <v>165</v>
      </c>
      <c r="G85" s="292"/>
      <c r="H85" s="291"/>
      <c r="I85" s="291"/>
      <c r="J85" s="284"/>
    </row>
    <row r="86" spans="1:10" ht="11.25">
      <c r="A86" s="292">
        <v>6</v>
      </c>
      <c r="B86" s="292">
        <v>2</v>
      </c>
      <c r="C86" s="292">
        <v>7</v>
      </c>
      <c r="D86" s="292"/>
      <c r="E86" s="297" t="s">
        <v>214</v>
      </c>
      <c r="F86" s="288" t="s">
        <v>215</v>
      </c>
      <c r="G86" s="292"/>
      <c r="H86" s="291"/>
      <c r="I86" s="291" t="s">
        <v>216</v>
      </c>
      <c r="J86" s="302"/>
    </row>
    <row r="87" spans="1:10" ht="21.75" customHeight="1">
      <c r="A87" s="292"/>
      <c r="B87" s="292"/>
      <c r="C87" s="292"/>
      <c r="D87" s="292"/>
      <c r="E87" s="297"/>
      <c r="F87" s="288"/>
      <c r="G87" s="292"/>
      <c r="H87" s="291"/>
      <c r="I87" s="291"/>
      <c r="J87" s="304"/>
    </row>
    <row r="88" spans="1:10" ht="45">
      <c r="A88" s="292">
        <v>6</v>
      </c>
      <c r="B88" s="292">
        <v>2</v>
      </c>
      <c r="C88" s="292">
        <v>7</v>
      </c>
      <c r="D88" s="292">
        <v>1</v>
      </c>
      <c r="E88" s="287" t="s">
        <v>217</v>
      </c>
      <c r="F88" s="113" t="s">
        <v>215</v>
      </c>
      <c r="G88" s="292">
        <v>2019</v>
      </c>
      <c r="H88" s="291" t="s">
        <v>247</v>
      </c>
      <c r="I88" s="291" t="s">
        <v>218</v>
      </c>
      <c r="J88" s="350" t="s">
        <v>361</v>
      </c>
    </row>
    <row r="89" spans="1:10" ht="33.75">
      <c r="A89" s="292"/>
      <c r="B89" s="292"/>
      <c r="C89" s="292"/>
      <c r="D89" s="292"/>
      <c r="E89" s="287"/>
      <c r="F89" s="113" t="s">
        <v>171</v>
      </c>
      <c r="G89" s="292"/>
      <c r="H89" s="291"/>
      <c r="I89" s="291"/>
      <c r="J89" s="350"/>
    </row>
    <row r="90" spans="1:10" ht="11.25" customHeight="1">
      <c r="A90" s="292">
        <v>6</v>
      </c>
      <c r="B90" s="292">
        <v>2</v>
      </c>
      <c r="C90" s="292">
        <v>7</v>
      </c>
      <c r="D90" s="292">
        <v>2</v>
      </c>
      <c r="E90" s="287" t="s">
        <v>219</v>
      </c>
      <c r="F90" s="288" t="s">
        <v>158</v>
      </c>
      <c r="G90" s="292">
        <v>2019</v>
      </c>
      <c r="H90" s="291"/>
      <c r="I90" s="291" t="s">
        <v>220</v>
      </c>
      <c r="J90" s="350" t="s">
        <v>251</v>
      </c>
    </row>
    <row r="91" spans="1:10" ht="61.5" customHeight="1">
      <c r="A91" s="292"/>
      <c r="B91" s="292"/>
      <c r="C91" s="292"/>
      <c r="D91" s="292"/>
      <c r="E91" s="287"/>
      <c r="F91" s="288"/>
      <c r="G91" s="292"/>
      <c r="H91" s="291"/>
      <c r="I91" s="291"/>
      <c r="J91" s="350"/>
    </row>
    <row r="92" spans="1:10" ht="45">
      <c r="A92" s="292">
        <v>6</v>
      </c>
      <c r="B92" s="292">
        <v>2</v>
      </c>
      <c r="C92" s="292">
        <v>7</v>
      </c>
      <c r="D92" s="292">
        <v>3</v>
      </c>
      <c r="E92" s="287" t="s">
        <v>221</v>
      </c>
      <c r="F92" s="113" t="s">
        <v>215</v>
      </c>
      <c r="G92" s="292">
        <v>2019</v>
      </c>
      <c r="H92" s="291"/>
      <c r="I92" s="291" t="s">
        <v>222</v>
      </c>
      <c r="J92" s="350"/>
    </row>
    <row r="93" spans="1:10" ht="22.5">
      <c r="A93" s="292"/>
      <c r="B93" s="292"/>
      <c r="C93" s="292"/>
      <c r="D93" s="292"/>
      <c r="E93" s="287"/>
      <c r="F93" s="113" t="s">
        <v>223</v>
      </c>
      <c r="G93" s="292"/>
      <c r="H93" s="291"/>
      <c r="I93" s="291"/>
      <c r="J93" s="350"/>
    </row>
    <row r="94" spans="1:10" ht="22.5" customHeight="1">
      <c r="A94" s="292">
        <v>6</v>
      </c>
      <c r="B94" s="292">
        <v>2</v>
      </c>
      <c r="C94" s="292">
        <v>8</v>
      </c>
      <c r="D94" s="292"/>
      <c r="E94" s="299" t="s">
        <v>224</v>
      </c>
      <c r="F94" s="113" t="s">
        <v>223</v>
      </c>
      <c r="G94" s="292"/>
      <c r="H94" s="291"/>
      <c r="I94" s="291" t="s">
        <v>225</v>
      </c>
      <c r="J94" s="341"/>
    </row>
    <row r="95" spans="1:10" ht="52.5">
      <c r="A95" s="292"/>
      <c r="B95" s="292"/>
      <c r="C95" s="292"/>
      <c r="D95" s="292"/>
      <c r="E95" s="299"/>
      <c r="F95" s="118" t="s">
        <v>165</v>
      </c>
      <c r="G95" s="292"/>
      <c r="H95" s="291"/>
      <c r="I95" s="291"/>
      <c r="J95" s="343"/>
    </row>
    <row r="96" spans="1:10" ht="45">
      <c r="A96" s="116">
        <v>6</v>
      </c>
      <c r="B96" s="116">
        <v>2</v>
      </c>
      <c r="C96" s="116">
        <v>8</v>
      </c>
      <c r="D96" s="116">
        <v>1</v>
      </c>
      <c r="E96" s="101" t="s">
        <v>226</v>
      </c>
      <c r="F96" s="113" t="s">
        <v>227</v>
      </c>
      <c r="G96" s="116">
        <v>2019</v>
      </c>
      <c r="H96" s="92"/>
      <c r="I96" s="92" t="s">
        <v>228</v>
      </c>
      <c r="J96" s="341" t="s">
        <v>377</v>
      </c>
    </row>
    <row r="97" spans="1:10" ht="41.25" customHeight="1">
      <c r="A97" s="116">
        <v>6</v>
      </c>
      <c r="B97" s="116">
        <v>2</v>
      </c>
      <c r="C97" s="116">
        <v>8</v>
      </c>
      <c r="D97" s="116">
        <v>2</v>
      </c>
      <c r="E97" s="101" t="s">
        <v>229</v>
      </c>
      <c r="F97" s="113" t="s">
        <v>230</v>
      </c>
      <c r="G97" s="116">
        <v>2019</v>
      </c>
      <c r="H97" s="92"/>
      <c r="I97" s="92" t="s">
        <v>228</v>
      </c>
      <c r="J97" s="342"/>
    </row>
    <row r="98" spans="1:10" ht="39" customHeight="1">
      <c r="A98" s="116">
        <v>6</v>
      </c>
      <c r="B98" s="116">
        <v>2</v>
      </c>
      <c r="C98" s="116">
        <v>8</v>
      </c>
      <c r="D98" s="116">
        <v>3</v>
      </c>
      <c r="E98" s="101" t="s">
        <v>231</v>
      </c>
      <c r="F98" s="113" t="s">
        <v>230</v>
      </c>
      <c r="G98" s="116">
        <v>2019</v>
      </c>
      <c r="H98" s="92"/>
      <c r="I98" s="92" t="s">
        <v>228</v>
      </c>
      <c r="J98" s="343"/>
    </row>
    <row r="99" spans="1:10" ht="11.25">
      <c r="A99" s="292">
        <v>6</v>
      </c>
      <c r="B99" s="292">
        <v>2</v>
      </c>
      <c r="C99" s="292">
        <v>9</v>
      </c>
      <c r="D99" s="292"/>
      <c r="E99" s="299" t="s">
        <v>232</v>
      </c>
      <c r="F99" s="300" t="s">
        <v>165</v>
      </c>
      <c r="G99" s="292"/>
      <c r="H99" s="291"/>
      <c r="I99" s="291" t="s">
        <v>233</v>
      </c>
      <c r="J99" s="302"/>
    </row>
    <row r="100" spans="1:10" ht="41.25" customHeight="1">
      <c r="A100" s="292"/>
      <c r="B100" s="292"/>
      <c r="C100" s="292"/>
      <c r="D100" s="292"/>
      <c r="E100" s="299"/>
      <c r="F100" s="300"/>
      <c r="G100" s="292"/>
      <c r="H100" s="291"/>
      <c r="I100" s="291"/>
      <c r="J100" s="304"/>
    </row>
    <row r="101" spans="1:10" ht="73.5">
      <c r="A101" s="116">
        <v>6</v>
      </c>
      <c r="B101" s="116">
        <v>2</v>
      </c>
      <c r="C101" s="116">
        <v>9</v>
      </c>
      <c r="D101" s="116">
        <v>1</v>
      </c>
      <c r="E101" s="117" t="s">
        <v>234</v>
      </c>
      <c r="F101" s="118" t="s">
        <v>235</v>
      </c>
      <c r="G101" s="116">
        <v>2019</v>
      </c>
      <c r="H101" s="114"/>
      <c r="I101" s="114" t="s">
        <v>236</v>
      </c>
      <c r="J101" s="7" t="s">
        <v>270</v>
      </c>
    </row>
    <row r="102" spans="1:10" ht="31.5">
      <c r="A102" s="292">
        <v>6</v>
      </c>
      <c r="B102" s="292">
        <v>2</v>
      </c>
      <c r="C102" s="292">
        <v>9</v>
      </c>
      <c r="D102" s="292">
        <v>2</v>
      </c>
      <c r="E102" s="301" t="s">
        <v>237</v>
      </c>
      <c r="F102" s="118" t="s">
        <v>169</v>
      </c>
      <c r="G102" s="292">
        <v>2019</v>
      </c>
      <c r="H102" s="291"/>
      <c r="I102" s="291" t="s">
        <v>238</v>
      </c>
      <c r="J102" s="283" t="s">
        <v>362</v>
      </c>
    </row>
    <row r="103" spans="1:10" ht="31.5">
      <c r="A103" s="292"/>
      <c r="B103" s="292"/>
      <c r="C103" s="292"/>
      <c r="D103" s="292"/>
      <c r="E103" s="301"/>
      <c r="F103" s="118" t="s">
        <v>171</v>
      </c>
      <c r="G103" s="292"/>
      <c r="H103" s="291"/>
      <c r="I103" s="291"/>
      <c r="J103" s="284"/>
    </row>
    <row r="104" spans="1:10" ht="56.25">
      <c r="A104" s="116">
        <v>6</v>
      </c>
      <c r="B104" s="116">
        <v>2</v>
      </c>
      <c r="C104" s="116">
        <v>9</v>
      </c>
      <c r="D104" s="116">
        <v>3</v>
      </c>
      <c r="E104" s="122" t="s">
        <v>239</v>
      </c>
      <c r="F104" s="113" t="s">
        <v>169</v>
      </c>
      <c r="G104" s="116">
        <v>2019</v>
      </c>
      <c r="H104" s="114"/>
      <c r="I104" s="114" t="s">
        <v>240</v>
      </c>
      <c r="J104" s="7" t="s">
        <v>364</v>
      </c>
    </row>
  </sheetData>
  <sheetProtection/>
  <mergeCells count="276">
    <mergeCell ref="J40:J41"/>
    <mergeCell ref="J59:J60"/>
    <mergeCell ref="J82:J83"/>
    <mergeCell ref="J90:J93"/>
    <mergeCell ref="H59:H60"/>
    <mergeCell ref="J78:J79"/>
    <mergeCell ref="J96:J98"/>
    <mergeCell ref="J42:J44"/>
    <mergeCell ref="J45:J47"/>
    <mergeCell ref="J94:J95"/>
    <mergeCell ref="J57:J58"/>
    <mergeCell ref="J76:J77"/>
    <mergeCell ref="J80:J81"/>
    <mergeCell ref="J84:J85"/>
    <mergeCell ref="J102:J103"/>
    <mergeCell ref="J99:J100"/>
    <mergeCell ref="J61:J62"/>
    <mergeCell ref="J86:J87"/>
    <mergeCell ref="J88:J89"/>
    <mergeCell ref="J65:J66"/>
    <mergeCell ref="J63:J64"/>
    <mergeCell ref="J67:J68"/>
    <mergeCell ref="J71:J72"/>
    <mergeCell ref="J69:J70"/>
    <mergeCell ref="J51:J52"/>
    <mergeCell ref="J53:J54"/>
    <mergeCell ref="J55:J56"/>
    <mergeCell ref="J13:J14"/>
    <mergeCell ref="I76:I77"/>
    <mergeCell ref="I78:I79"/>
    <mergeCell ref="I80:I81"/>
    <mergeCell ref="I63:I64"/>
    <mergeCell ref="I65:I66"/>
    <mergeCell ref="I67:I68"/>
    <mergeCell ref="I69:I70"/>
    <mergeCell ref="J73:J75"/>
    <mergeCell ref="J48:J50"/>
    <mergeCell ref="I94:I95"/>
    <mergeCell ref="I99:I100"/>
    <mergeCell ref="I102:I103"/>
    <mergeCell ref="I82:I83"/>
    <mergeCell ref="I84:I85"/>
    <mergeCell ref="I86:I87"/>
    <mergeCell ref="I88:I89"/>
    <mergeCell ref="I90:I91"/>
    <mergeCell ref="I92:I93"/>
    <mergeCell ref="I71:I72"/>
    <mergeCell ref="I73:I75"/>
    <mergeCell ref="I48:I50"/>
    <mergeCell ref="I51:I52"/>
    <mergeCell ref="I53:I54"/>
    <mergeCell ref="I55:I56"/>
    <mergeCell ref="I57:I58"/>
    <mergeCell ref="I61:I62"/>
    <mergeCell ref="G99:G100"/>
    <mergeCell ref="H99:H100"/>
    <mergeCell ref="A94:A95"/>
    <mergeCell ref="A102:A103"/>
    <mergeCell ref="B102:B103"/>
    <mergeCell ref="C102:C103"/>
    <mergeCell ref="D102:D103"/>
    <mergeCell ref="E102:E103"/>
    <mergeCell ref="G102:G103"/>
    <mergeCell ref="H102:H103"/>
    <mergeCell ref="D90:D91"/>
    <mergeCell ref="E90:E91"/>
    <mergeCell ref="F90:F91"/>
    <mergeCell ref="H94:H95"/>
    <mergeCell ref="A99:A100"/>
    <mergeCell ref="B99:B100"/>
    <mergeCell ref="C99:C100"/>
    <mergeCell ref="D99:D100"/>
    <mergeCell ref="E99:E100"/>
    <mergeCell ref="F99:F100"/>
    <mergeCell ref="H92:H93"/>
    <mergeCell ref="A90:A91"/>
    <mergeCell ref="B90:B91"/>
    <mergeCell ref="B94:B95"/>
    <mergeCell ref="C94:C95"/>
    <mergeCell ref="D94:D95"/>
    <mergeCell ref="E94:E95"/>
    <mergeCell ref="G94:G95"/>
    <mergeCell ref="G90:G91"/>
    <mergeCell ref="C90:C91"/>
    <mergeCell ref="G88:G89"/>
    <mergeCell ref="H88:H89"/>
    <mergeCell ref="A86:A87"/>
    <mergeCell ref="H90:H91"/>
    <mergeCell ref="A92:A93"/>
    <mergeCell ref="B92:B93"/>
    <mergeCell ref="C92:C93"/>
    <mergeCell ref="D92:D93"/>
    <mergeCell ref="E92:E93"/>
    <mergeCell ref="G92:G93"/>
    <mergeCell ref="D82:D83"/>
    <mergeCell ref="E82:E83"/>
    <mergeCell ref="F82:F83"/>
    <mergeCell ref="G86:G87"/>
    <mergeCell ref="H86:H87"/>
    <mergeCell ref="A88:A89"/>
    <mergeCell ref="B88:B89"/>
    <mergeCell ref="C88:C89"/>
    <mergeCell ref="D88:D89"/>
    <mergeCell ref="E88:E89"/>
    <mergeCell ref="H84:H85"/>
    <mergeCell ref="A82:A83"/>
    <mergeCell ref="B82:B83"/>
    <mergeCell ref="B86:B87"/>
    <mergeCell ref="C86:C87"/>
    <mergeCell ref="D86:D87"/>
    <mergeCell ref="E86:E87"/>
    <mergeCell ref="F86:F87"/>
    <mergeCell ref="G82:G83"/>
    <mergeCell ref="C82:C83"/>
    <mergeCell ref="H80:H81"/>
    <mergeCell ref="A78:A79"/>
    <mergeCell ref="B78:B79"/>
    <mergeCell ref="H82:H83"/>
    <mergeCell ref="A84:A85"/>
    <mergeCell ref="B84:B85"/>
    <mergeCell ref="C84:C85"/>
    <mergeCell ref="D84:D85"/>
    <mergeCell ref="E84:E85"/>
    <mergeCell ref="G84:G85"/>
    <mergeCell ref="A80:A81"/>
    <mergeCell ref="B80:B81"/>
    <mergeCell ref="C80:C81"/>
    <mergeCell ref="D80:D81"/>
    <mergeCell ref="E80:E81"/>
    <mergeCell ref="G80:G81"/>
    <mergeCell ref="C78:C79"/>
    <mergeCell ref="D78:D79"/>
    <mergeCell ref="E78:E79"/>
    <mergeCell ref="G78:G79"/>
    <mergeCell ref="H73:H75"/>
    <mergeCell ref="F74:F75"/>
    <mergeCell ref="G76:G77"/>
    <mergeCell ref="H76:H77"/>
    <mergeCell ref="H78:H79"/>
    <mergeCell ref="A76:A77"/>
    <mergeCell ref="B76:B77"/>
    <mergeCell ref="C76:C77"/>
    <mergeCell ref="D76:D77"/>
    <mergeCell ref="E76:E77"/>
    <mergeCell ref="F76:F77"/>
    <mergeCell ref="A73:A75"/>
    <mergeCell ref="B73:B75"/>
    <mergeCell ref="C73:C75"/>
    <mergeCell ref="D73:D75"/>
    <mergeCell ref="E73:E75"/>
    <mergeCell ref="G73:G75"/>
    <mergeCell ref="G69:G70"/>
    <mergeCell ref="H69:H70"/>
    <mergeCell ref="A71:A72"/>
    <mergeCell ref="B71:B72"/>
    <mergeCell ref="C71:C72"/>
    <mergeCell ref="D71:D72"/>
    <mergeCell ref="E71:E72"/>
    <mergeCell ref="G71:G72"/>
    <mergeCell ref="H71:H72"/>
    <mergeCell ref="A69:A70"/>
    <mergeCell ref="B69:B70"/>
    <mergeCell ref="C69:C70"/>
    <mergeCell ref="D69:D70"/>
    <mergeCell ref="E69:E70"/>
    <mergeCell ref="F69:F70"/>
    <mergeCell ref="G65:G66"/>
    <mergeCell ref="C65:C66"/>
    <mergeCell ref="D65:D66"/>
    <mergeCell ref="E65:E66"/>
    <mergeCell ref="F65:F66"/>
    <mergeCell ref="H65:H66"/>
    <mergeCell ref="A67:A68"/>
    <mergeCell ref="B67:B68"/>
    <mergeCell ref="C67:C68"/>
    <mergeCell ref="D67:D68"/>
    <mergeCell ref="E67:E68"/>
    <mergeCell ref="G67:G68"/>
    <mergeCell ref="H67:H68"/>
    <mergeCell ref="A65:A66"/>
    <mergeCell ref="B65:B66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1:A62"/>
    <mergeCell ref="B61:B62"/>
    <mergeCell ref="C61:C62"/>
    <mergeCell ref="D61:D62"/>
    <mergeCell ref="E61:E62"/>
    <mergeCell ref="G61:G62"/>
    <mergeCell ref="G57:G58"/>
    <mergeCell ref="D57:D58"/>
    <mergeCell ref="E57:E58"/>
    <mergeCell ref="F57:F58"/>
    <mergeCell ref="H57:H58"/>
    <mergeCell ref="A59:A60"/>
    <mergeCell ref="B59:B60"/>
    <mergeCell ref="C59:C60"/>
    <mergeCell ref="D59:D60"/>
    <mergeCell ref="E59:E60"/>
    <mergeCell ref="G59:G60"/>
    <mergeCell ref="A57:A58"/>
    <mergeCell ref="B57:B58"/>
    <mergeCell ref="C57:C58"/>
    <mergeCell ref="H53:H54"/>
    <mergeCell ref="A55:A56"/>
    <mergeCell ref="B55:B56"/>
    <mergeCell ref="C55:C56"/>
    <mergeCell ref="D55:D56"/>
    <mergeCell ref="E55:E56"/>
    <mergeCell ref="G55:G56"/>
    <mergeCell ref="H55:H56"/>
    <mergeCell ref="A53:A54"/>
    <mergeCell ref="B53:B54"/>
    <mergeCell ref="C53:C54"/>
    <mergeCell ref="D53:D54"/>
    <mergeCell ref="E53:E54"/>
    <mergeCell ref="G53:G54"/>
    <mergeCell ref="H48:H50"/>
    <mergeCell ref="A51:A52"/>
    <mergeCell ref="B51:B52"/>
    <mergeCell ref="C51:C52"/>
    <mergeCell ref="D51:D52"/>
    <mergeCell ref="E51:E52"/>
    <mergeCell ref="G51:G52"/>
    <mergeCell ref="H51:H52"/>
    <mergeCell ref="I40:I41"/>
    <mergeCell ref="I42:I44"/>
    <mergeCell ref="I45:I47"/>
    <mergeCell ref="A48:A50"/>
    <mergeCell ref="B48:B50"/>
    <mergeCell ref="C48:C50"/>
    <mergeCell ref="D48:D50"/>
    <mergeCell ref="E48:E50"/>
    <mergeCell ref="F48:F50"/>
    <mergeCell ref="G48:G50"/>
    <mergeCell ref="A42:A44"/>
    <mergeCell ref="B42:B44"/>
    <mergeCell ref="C42:C44"/>
    <mergeCell ref="D42:D44"/>
    <mergeCell ref="A45:A47"/>
    <mergeCell ref="B45:B47"/>
    <mergeCell ref="C45:C47"/>
    <mergeCell ref="D45:D47"/>
    <mergeCell ref="D40:D41"/>
    <mergeCell ref="E42:E44"/>
    <mergeCell ref="G42:G44"/>
    <mergeCell ref="H42:H44"/>
    <mergeCell ref="F43:F44"/>
    <mergeCell ref="E45:E47"/>
    <mergeCell ref="G45:G47"/>
    <mergeCell ref="H45:H47"/>
    <mergeCell ref="A4:J4"/>
    <mergeCell ref="A5:J5"/>
    <mergeCell ref="E40:E41"/>
    <mergeCell ref="F40:F41"/>
    <mergeCell ref="G40:G41"/>
    <mergeCell ref="H40:H41"/>
    <mergeCell ref="A40:A41"/>
    <mergeCell ref="B40:B41"/>
    <mergeCell ref="C40:C41"/>
    <mergeCell ref="A2:J2"/>
    <mergeCell ref="A7:D7"/>
    <mergeCell ref="E7:E8"/>
    <mergeCell ref="F7:F8"/>
    <mergeCell ref="G7:G8"/>
    <mergeCell ref="J7:J8"/>
    <mergeCell ref="I7:I8"/>
    <mergeCell ref="H7:H8"/>
    <mergeCell ref="A3:J3"/>
  </mergeCells>
  <printOptions/>
  <pageMargins left="0.3937007874015748" right="0" top="0.7874015748031497" bottom="0" header="0" footer="0"/>
  <pageSetup fitToHeight="9" horizontalDpi="600" verticalDpi="600" orientation="landscape" paperSize="9" scale="75" r:id="rId1"/>
  <rowBreaks count="4" manualBreakCount="4">
    <brk id="17" max="255" man="1"/>
    <brk id="44" max="255" man="1"/>
    <brk id="66" max="255" man="1"/>
    <brk id="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4">
      <selection activeCell="B15" sqref="B15:B16"/>
    </sheetView>
  </sheetViews>
  <sheetFormatPr defaultColWidth="9.140625" defaultRowHeight="15"/>
  <cols>
    <col min="1" max="1" width="5.8515625" style="23" customWidth="1"/>
    <col min="2" max="2" width="8.7109375" style="23" bestFit="1" customWidth="1"/>
    <col min="3" max="3" width="6.140625" style="23" customWidth="1"/>
    <col min="4" max="4" width="23.57421875" style="23" customWidth="1"/>
    <col min="5" max="5" width="28.7109375" style="23" customWidth="1"/>
    <col min="6" max="6" width="9.7109375" style="23" customWidth="1"/>
    <col min="7" max="9" width="12.57421875" style="23" customWidth="1"/>
    <col min="10" max="11" width="10.7109375" style="23" customWidth="1"/>
    <col min="12" max="16384" width="9.140625" style="23" customWidth="1"/>
  </cols>
  <sheetData>
    <row r="1" spans="1:11" s="27" customFormat="1" ht="13.5" customHeight="1">
      <c r="A1" s="20"/>
      <c r="B1" s="20"/>
      <c r="C1" s="20"/>
      <c r="D1" s="20"/>
      <c r="E1" s="20"/>
      <c r="F1" s="20"/>
      <c r="G1" s="20"/>
      <c r="H1" s="20"/>
      <c r="I1" s="25"/>
      <c r="K1" s="20" t="s">
        <v>55</v>
      </c>
    </row>
    <row r="2" spans="1:11" s="27" customFormat="1" ht="32.25" customHeight="1">
      <c r="A2" s="221" t="s">
        <v>56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s="49" customFormat="1" ht="17.25" customHeight="1">
      <c r="A3" s="286" t="s">
        <v>254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7" s="20" customFormat="1" ht="15" customHeight="1">
      <c r="A4" s="271" t="s">
        <v>73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5"/>
      <c r="M4" s="25"/>
      <c r="N4" s="25"/>
      <c r="O4" s="25"/>
      <c r="P4" s="25"/>
      <c r="Q4" s="25"/>
    </row>
    <row r="5" spans="1:17" s="20" customFormat="1" ht="15.75" customHeight="1">
      <c r="A5" s="271" t="s">
        <v>250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5"/>
      <c r="M5" s="25"/>
      <c r="N5" s="25"/>
      <c r="O5" s="25"/>
      <c r="P5" s="25"/>
      <c r="Q5" s="25"/>
    </row>
    <row r="6" spans="1:11" s="27" customFormat="1" ht="13.5" customHeight="1">
      <c r="A6" s="20"/>
      <c r="B6" s="20"/>
      <c r="C6" s="20"/>
      <c r="D6" s="20"/>
      <c r="E6" s="24"/>
      <c r="F6" s="24"/>
      <c r="G6" s="24"/>
      <c r="H6" s="24"/>
      <c r="I6" s="24"/>
      <c r="J6" s="24"/>
      <c r="K6" s="50"/>
    </row>
    <row r="7" spans="1:11" s="46" customFormat="1" ht="51" customHeight="1">
      <c r="A7" s="285" t="s">
        <v>13</v>
      </c>
      <c r="B7" s="285"/>
      <c r="C7" s="285" t="s">
        <v>26</v>
      </c>
      <c r="D7" s="285" t="s">
        <v>4</v>
      </c>
      <c r="E7" s="285" t="s">
        <v>5</v>
      </c>
      <c r="F7" s="285" t="s">
        <v>6</v>
      </c>
      <c r="G7" s="285" t="s">
        <v>59</v>
      </c>
      <c r="H7" s="285" t="s">
        <v>60</v>
      </c>
      <c r="I7" s="285" t="s">
        <v>9</v>
      </c>
      <c r="J7" s="285" t="s">
        <v>61</v>
      </c>
      <c r="K7" s="285" t="s">
        <v>62</v>
      </c>
    </row>
    <row r="8" spans="1:11" s="46" customFormat="1" ht="13.5" customHeight="1">
      <c r="A8" s="7" t="s">
        <v>18</v>
      </c>
      <c r="B8" s="7" t="s">
        <v>14</v>
      </c>
      <c r="C8" s="314"/>
      <c r="D8" s="285" t="s">
        <v>7</v>
      </c>
      <c r="E8" s="285" t="s">
        <v>25</v>
      </c>
      <c r="F8" s="285"/>
      <c r="G8" s="285"/>
      <c r="H8" s="285"/>
      <c r="I8" s="285"/>
      <c r="J8" s="285"/>
      <c r="K8" s="285"/>
    </row>
    <row r="9" spans="1:11" s="46" customFormat="1" ht="13.5" customHeight="1">
      <c r="A9" s="7">
        <v>1</v>
      </c>
      <c r="B9" s="7">
        <v>2</v>
      </c>
      <c r="C9" s="1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s="35" customFormat="1" ht="13.5" customHeight="1">
      <c r="A10" s="14" t="s">
        <v>75</v>
      </c>
      <c r="B10" s="51" t="s">
        <v>0</v>
      </c>
      <c r="C10" s="51"/>
      <c r="D10" s="310" t="s">
        <v>84</v>
      </c>
      <c r="E10" s="311"/>
      <c r="F10" s="311"/>
      <c r="G10" s="311"/>
      <c r="H10" s="311"/>
      <c r="I10" s="311"/>
      <c r="J10" s="311"/>
      <c r="K10" s="312"/>
    </row>
    <row r="11" spans="1:11" s="35" customFormat="1" ht="51">
      <c r="A11" s="307" t="s">
        <v>75</v>
      </c>
      <c r="B11" s="308" t="s">
        <v>79</v>
      </c>
      <c r="C11" s="307" t="s">
        <v>76</v>
      </c>
      <c r="D11" s="309" t="s">
        <v>77</v>
      </c>
      <c r="E11" s="53" t="s">
        <v>38</v>
      </c>
      <c r="F11" s="54" t="s">
        <v>8</v>
      </c>
      <c r="G11" s="57">
        <v>950.7</v>
      </c>
      <c r="H11" s="55">
        <v>950.7</v>
      </c>
      <c r="I11" s="57">
        <v>920.4</v>
      </c>
      <c r="J11" s="74">
        <f aca="true" t="shared" si="0" ref="J11:J16">I11/G11*100</f>
        <v>96.81287472388766</v>
      </c>
      <c r="K11" s="74">
        <f aca="true" t="shared" si="1" ref="K11:K16">I11/H11*100</f>
        <v>96.81287472388766</v>
      </c>
    </row>
    <row r="12" spans="1:11" s="35" customFormat="1" ht="38.25">
      <c r="A12" s="307"/>
      <c r="B12" s="308"/>
      <c r="C12" s="315"/>
      <c r="D12" s="309" t="s">
        <v>57</v>
      </c>
      <c r="E12" s="56" t="s">
        <v>39</v>
      </c>
      <c r="F12" s="73" t="s">
        <v>82</v>
      </c>
      <c r="G12" s="57">
        <v>1400</v>
      </c>
      <c r="H12" s="58">
        <v>1400</v>
      </c>
      <c r="I12" s="57">
        <v>1378</v>
      </c>
      <c r="J12" s="74">
        <f t="shared" si="0"/>
        <v>98.42857142857143</v>
      </c>
      <c r="K12" s="74">
        <f t="shared" si="1"/>
        <v>98.42857142857143</v>
      </c>
    </row>
    <row r="13" spans="1:11" s="35" customFormat="1" ht="51">
      <c r="A13" s="307" t="s">
        <v>75</v>
      </c>
      <c r="B13" s="308" t="s">
        <v>80</v>
      </c>
      <c r="C13" s="307" t="s">
        <v>76</v>
      </c>
      <c r="D13" s="309" t="s">
        <v>78</v>
      </c>
      <c r="E13" s="53" t="s">
        <v>38</v>
      </c>
      <c r="F13" s="54" t="s">
        <v>8</v>
      </c>
      <c r="G13" s="57">
        <v>75.3</v>
      </c>
      <c r="H13" s="57">
        <v>75.3</v>
      </c>
      <c r="I13" s="57">
        <v>75.3</v>
      </c>
      <c r="J13" s="74">
        <f t="shared" si="0"/>
        <v>100</v>
      </c>
      <c r="K13" s="74">
        <f t="shared" si="1"/>
        <v>100</v>
      </c>
    </row>
    <row r="14" spans="1:12" s="35" customFormat="1" ht="38.25">
      <c r="A14" s="307"/>
      <c r="B14" s="308"/>
      <c r="C14" s="307"/>
      <c r="D14" s="309"/>
      <c r="E14" s="56" t="s">
        <v>39</v>
      </c>
      <c r="F14" s="54" t="s">
        <v>82</v>
      </c>
      <c r="G14" s="58">
        <v>100</v>
      </c>
      <c r="H14" s="58">
        <v>100</v>
      </c>
      <c r="I14" s="58">
        <v>103</v>
      </c>
      <c r="J14" s="74">
        <f t="shared" si="0"/>
        <v>103</v>
      </c>
      <c r="K14" s="74">
        <f t="shared" si="1"/>
        <v>103</v>
      </c>
      <c r="L14" s="5"/>
    </row>
    <row r="15" spans="1:11" s="35" customFormat="1" ht="51">
      <c r="A15" s="307" t="s">
        <v>75</v>
      </c>
      <c r="B15" s="308" t="s">
        <v>81</v>
      </c>
      <c r="C15" s="307" t="s">
        <v>76</v>
      </c>
      <c r="D15" s="309" t="s">
        <v>74</v>
      </c>
      <c r="E15" s="53" t="s">
        <v>38</v>
      </c>
      <c r="F15" s="54" t="s">
        <v>8</v>
      </c>
      <c r="G15" s="57">
        <v>3015.9</v>
      </c>
      <c r="H15" s="57">
        <v>3015.9</v>
      </c>
      <c r="I15" s="57">
        <v>2942.3</v>
      </c>
      <c r="J15" s="74">
        <f t="shared" si="0"/>
        <v>97.55960078251931</v>
      </c>
      <c r="K15" s="74">
        <f t="shared" si="1"/>
        <v>97.55960078251931</v>
      </c>
    </row>
    <row r="16" spans="1:12" s="35" customFormat="1" ht="38.25">
      <c r="A16" s="307"/>
      <c r="B16" s="308"/>
      <c r="C16" s="307"/>
      <c r="D16" s="309" t="s">
        <v>57</v>
      </c>
      <c r="E16" s="56" t="s">
        <v>39</v>
      </c>
      <c r="F16" s="54" t="s">
        <v>83</v>
      </c>
      <c r="G16" s="58">
        <v>92000</v>
      </c>
      <c r="H16" s="58">
        <v>92000</v>
      </c>
      <c r="I16" s="58">
        <v>95135</v>
      </c>
      <c r="J16" s="74">
        <f t="shared" si="0"/>
        <v>103.40760869565217</v>
      </c>
      <c r="K16" s="74">
        <f t="shared" si="1"/>
        <v>103.40760869565217</v>
      </c>
      <c r="L16" s="5"/>
    </row>
    <row r="17" spans="7:11" ht="15">
      <c r="G17" s="50"/>
      <c r="H17" s="50"/>
      <c r="I17" s="50"/>
      <c r="J17" s="50"/>
      <c r="K17" s="50"/>
    </row>
    <row r="18" spans="1:11" s="22" customFormat="1" ht="27.75" customHeight="1">
      <c r="A18" s="313" t="s">
        <v>58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</row>
  </sheetData>
  <sheetProtection/>
  <mergeCells count="28">
    <mergeCell ref="A18:K18"/>
    <mergeCell ref="A2:K2"/>
    <mergeCell ref="A7:B7"/>
    <mergeCell ref="C7:C8"/>
    <mergeCell ref="D7:D8"/>
    <mergeCell ref="E7:E8"/>
    <mergeCell ref="A11:A12"/>
    <mergeCell ref="B11:B12"/>
    <mergeCell ref="C11:C12"/>
    <mergeCell ref="D11:D12"/>
    <mergeCell ref="H7:H8"/>
    <mergeCell ref="I7:I8"/>
    <mergeCell ref="A3:K3"/>
    <mergeCell ref="A4:K4"/>
    <mergeCell ref="A5:K5"/>
    <mergeCell ref="D10:K10"/>
    <mergeCell ref="J7:J8"/>
    <mergeCell ref="K7:K8"/>
    <mergeCell ref="A15:A16"/>
    <mergeCell ref="B15:B16"/>
    <mergeCell ref="C15:C16"/>
    <mergeCell ref="D15:D16"/>
    <mergeCell ref="F7:F8"/>
    <mergeCell ref="G7:G8"/>
    <mergeCell ref="A13:A14"/>
    <mergeCell ref="B13:B14"/>
    <mergeCell ref="C13:C14"/>
    <mergeCell ref="D13:D14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view="pageBreakPreview" zoomScaleSheetLayoutView="100" zoomScalePageLayoutView="0" workbookViewId="0" topLeftCell="A13">
      <selection activeCell="K17" sqref="K17"/>
    </sheetView>
  </sheetViews>
  <sheetFormatPr defaultColWidth="8.8515625" defaultRowHeight="15"/>
  <cols>
    <col min="1" max="1" width="4.28125" style="330" customWidth="1"/>
    <col min="2" max="2" width="4.140625" style="330" customWidth="1"/>
    <col min="3" max="3" width="3.57421875" style="330" customWidth="1"/>
    <col min="4" max="4" width="75.7109375" style="330" customWidth="1"/>
    <col min="5" max="5" width="8.140625" style="330" customWidth="1"/>
    <col min="6" max="6" width="9.7109375" style="330" customWidth="1"/>
    <col min="7" max="7" width="9.140625" style="330" customWidth="1"/>
    <col min="8" max="8" width="9.00390625" style="330" customWidth="1"/>
    <col min="9" max="9" width="11.28125" style="330" customWidth="1"/>
    <col min="10" max="10" width="10.7109375" style="330" customWidth="1"/>
    <col min="11" max="11" width="13.8515625" style="330" customWidth="1"/>
    <col min="12" max="12" width="8.8515625" style="329" customWidth="1"/>
    <col min="13" max="16384" width="8.8515625" style="330" customWidth="1"/>
  </cols>
  <sheetData>
    <row r="1" spans="9:12" s="20" customFormat="1" ht="17.25" customHeight="1">
      <c r="I1" s="25"/>
      <c r="J1" s="25"/>
      <c r="K1" s="59" t="s">
        <v>64</v>
      </c>
      <c r="L1" s="328"/>
    </row>
    <row r="2" spans="2:12" s="20" customFormat="1" ht="15.75" customHeight="1">
      <c r="B2" s="278" t="s">
        <v>63</v>
      </c>
      <c r="C2" s="278"/>
      <c r="D2" s="278"/>
      <c r="E2" s="278"/>
      <c r="F2" s="278"/>
      <c r="G2" s="278"/>
      <c r="H2" s="278"/>
      <c r="I2" s="278"/>
      <c r="J2" s="278"/>
      <c r="K2" s="278"/>
      <c r="L2" s="328"/>
    </row>
    <row r="3" spans="1:11" s="49" customFormat="1" ht="17.25" customHeight="1">
      <c r="A3" s="286" t="s">
        <v>254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7" s="20" customFormat="1" ht="15" customHeight="1">
      <c r="A4" s="271" t="s">
        <v>73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5"/>
      <c r="M4" s="25"/>
      <c r="N4" s="25"/>
      <c r="O4" s="25"/>
      <c r="P4" s="25"/>
      <c r="Q4" s="25"/>
    </row>
    <row r="5" spans="1:17" s="20" customFormat="1" ht="15.75" customHeight="1">
      <c r="A5" s="271" t="s">
        <v>250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5"/>
      <c r="M5" s="25"/>
      <c r="N5" s="25"/>
      <c r="O5" s="25"/>
      <c r="P5" s="25"/>
      <c r="Q5" s="25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8" customFormat="1" ht="13.5" customHeight="1">
      <c r="A7" s="316" t="s">
        <v>13</v>
      </c>
      <c r="B7" s="317"/>
      <c r="C7" s="285" t="s">
        <v>21</v>
      </c>
      <c r="D7" s="285" t="s">
        <v>22</v>
      </c>
      <c r="E7" s="285" t="s">
        <v>23</v>
      </c>
      <c r="F7" s="285" t="s">
        <v>24</v>
      </c>
      <c r="G7" s="285"/>
      <c r="H7" s="285"/>
      <c r="I7" s="283" t="s">
        <v>40</v>
      </c>
      <c r="J7" s="283" t="s">
        <v>50</v>
      </c>
      <c r="K7" s="283" t="s">
        <v>35</v>
      </c>
      <c r="L7" s="331"/>
    </row>
    <row r="8" spans="1:12" s="8" customFormat="1" ht="43.5" customHeight="1">
      <c r="A8" s="317"/>
      <c r="B8" s="317"/>
      <c r="C8" s="285"/>
      <c r="D8" s="285"/>
      <c r="E8" s="285"/>
      <c r="F8" s="285" t="s">
        <v>65</v>
      </c>
      <c r="G8" s="285" t="s">
        <v>66</v>
      </c>
      <c r="H8" s="285" t="s">
        <v>34</v>
      </c>
      <c r="I8" s="332"/>
      <c r="J8" s="332"/>
      <c r="K8" s="323"/>
      <c r="L8" s="331"/>
    </row>
    <row r="9" spans="1:12" s="8" customFormat="1" ht="13.5" customHeight="1">
      <c r="A9" s="9" t="s">
        <v>18</v>
      </c>
      <c r="B9" s="9" t="s">
        <v>14</v>
      </c>
      <c r="C9" s="285"/>
      <c r="D9" s="324"/>
      <c r="E9" s="324"/>
      <c r="F9" s="285"/>
      <c r="G9" s="285"/>
      <c r="H9" s="285"/>
      <c r="I9" s="333"/>
      <c r="J9" s="333"/>
      <c r="K9" s="284"/>
      <c r="L9" s="331"/>
    </row>
    <row r="10" spans="1:12" s="8" customFormat="1" ht="13.5" customHeight="1">
      <c r="A10" s="9" t="s">
        <v>12</v>
      </c>
      <c r="B10" s="9" t="s">
        <v>11</v>
      </c>
      <c r="C10" s="7">
        <v>3</v>
      </c>
      <c r="D10" s="60">
        <v>4</v>
      </c>
      <c r="E10" s="60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19">
        <v>11</v>
      </c>
      <c r="L10" s="331"/>
    </row>
    <row r="11" spans="1:12" s="4" customFormat="1" ht="12.75">
      <c r="A11" s="61" t="s">
        <v>75</v>
      </c>
      <c r="B11" s="52"/>
      <c r="C11" s="51"/>
      <c r="D11" s="318" t="s">
        <v>84</v>
      </c>
      <c r="E11" s="318"/>
      <c r="F11" s="318"/>
      <c r="G11" s="318"/>
      <c r="H11" s="318"/>
      <c r="I11" s="318"/>
      <c r="J11" s="318"/>
      <c r="K11" s="318"/>
      <c r="L11" s="334"/>
    </row>
    <row r="12" spans="1:12" s="48" customFormat="1" ht="12.75">
      <c r="A12" s="321" t="s">
        <v>75</v>
      </c>
      <c r="B12" s="321" t="s">
        <v>12</v>
      </c>
      <c r="C12" s="65"/>
      <c r="D12" s="318" t="s">
        <v>85</v>
      </c>
      <c r="E12" s="318"/>
      <c r="F12" s="319"/>
      <c r="G12" s="318"/>
      <c r="H12" s="318"/>
      <c r="I12" s="318"/>
      <c r="J12" s="318"/>
      <c r="K12" s="318"/>
      <c r="L12" s="335"/>
    </row>
    <row r="13" spans="1:12" s="4" customFormat="1" ht="45">
      <c r="A13" s="322"/>
      <c r="B13" s="322"/>
      <c r="C13" s="62">
        <v>1</v>
      </c>
      <c r="D13" s="78" t="s">
        <v>87</v>
      </c>
      <c r="E13" s="336" t="s">
        <v>88</v>
      </c>
      <c r="F13" s="337">
        <v>96.4</v>
      </c>
      <c r="G13" s="66">
        <v>100</v>
      </c>
      <c r="H13" s="67">
        <v>96</v>
      </c>
      <c r="I13" s="63">
        <f>H13/G13</f>
        <v>0.96</v>
      </c>
      <c r="J13" s="64">
        <f aca="true" t="shared" si="0" ref="J13:J19">H13/F13*100</f>
        <v>99.58506224066389</v>
      </c>
      <c r="K13" s="51"/>
      <c r="L13" s="334"/>
    </row>
    <row r="14" spans="1:12" s="4" customFormat="1" ht="33.75">
      <c r="A14" s="322"/>
      <c r="B14" s="322"/>
      <c r="C14" s="62">
        <v>2</v>
      </c>
      <c r="D14" s="78" t="s">
        <v>89</v>
      </c>
      <c r="E14" s="185" t="s">
        <v>90</v>
      </c>
      <c r="F14" s="337">
        <v>2871</v>
      </c>
      <c r="G14" s="66">
        <f>1400+100</f>
        <v>1500</v>
      </c>
      <c r="H14" s="67">
        <f>1378+103</f>
        <v>1481</v>
      </c>
      <c r="I14" s="63">
        <f>H14/G14</f>
        <v>0.9873333333333333</v>
      </c>
      <c r="J14" s="64">
        <f t="shared" si="0"/>
        <v>51.58481365377917</v>
      </c>
      <c r="K14" s="51"/>
      <c r="L14" s="334"/>
    </row>
    <row r="15" spans="1:12" s="4" customFormat="1" ht="22.5">
      <c r="A15" s="322"/>
      <c r="B15" s="322"/>
      <c r="C15" s="62">
        <v>3</v>
      </c>
      <c r="D15" s="78" t="s">
        <v>91</v>
      </c>
      <c r="E15" s="338" t="s">
        <v>92</v>
      </c>
      <c r="F15" s="337">
        <v>94145</v>
      </c>
      <c r="G15" s="66">
        <v>92000</v>
      </c>
      <c r="H15" s="67">
        <v>95135</v>
      </c>
      <c r="I15" s="63">
        <f>H15/G15</f>
        <v>1.0340760869565218</v>
      </c>
      <c r="J15" s="64">
        <f t="shared" si="0"/>
        <v>101.05156938764672</v>
      </c>
      <c r="K15" s="51"/>
      <c r="L15" s="334"/>
    </row>
    <row r="16" spans="1:12" s="4" customFormat="1" ht="31.5">
      <c r="A16" s="322"/>
      <c r="B16" s="322"/>
      <c r="C16" s="62">
        <v>4</v>
      </c>
      <c r="D16" s="339" t="s">
        <v>93</v>
      </c>
      <c r="E16" s="338" t="s">
        <v>88</v>
      </c>
      <c r="F16" s="337">
        <v>97</v>
      </c>
      <c r="G16" s="66">
        <v>100</v>
      </c>
      <c r="H16" s="67">
        <v>97</v>
      </c>
      <c r="I16" s="63">
        <f>H16/G16</f>
        <v>0.97</v>
      </c>
      <c r="J16" s="64">
        <f t="shared" si="0"/>
        <v>100</v>
      </c>
      <c r="K16" s="220" t="s">
        <v>378</v>
      </c>
      <c r="L16" s="334"/>
    </row>
    <row r="17" spans="1:12" s="4" customFormat="1" ht="12.75">
      <c r="A17" s="322"/>
      <c r="B17" s="322"/>
      <c r="C17" s="62">
        <v>5</v>
      </c>
      <c r="D17" s="339" t="s">
        <v>94</v>
      </c>
      <c r="E17" s="338" t="s">
        <v>92</v>
      </c>
      <c r="F17" s="337">
        <v>2</v>
      </c>
      <c r="G17" s="66">
        <v>0</v>
      </c>
      <c r="H17" s="67">
        <v>0</v>
      </c>
      <c r="I17" s="63">
        <v>0</v>
      </c>
      <c r="J17" s="64">
        <f t="shared" si="0"/>
        <v>0</v>
      </c>
      <c r="K17" s="51"/>
      <c r="L17" s="334"/>
    </row>
    <row r="18" spans="1:12" s="4" customFormat="1" ht="22.5">
      <c r="A18" s="322"/>
      <c r="B18" s="322"/>
      <c r="C18" s="62">
        <v>6</v>
      </c>
      <c r="D18" s="339" t="s">
        <v>95</v>
      </c>
      <c r="E18" s="340" t="s">
        <v>96</v>
      </c>
      <c r="F18" s="337">
        <v>1.02</v>
      </c>
      <c r="G18" s="66">
        <v>0</v>
      </c>
      <c r="H18" s="67">
        <v>0</v>
      </c>
      <c r="I18" s="63">
        <v>0</v>
      </c>
      <c r="J18" s="64">
        <f t="shared" si="0"/>
        <v>0</v>
      </c>
      <c r="K18" s="51"/>
      <c r="L18" s="334"/>
    </row>
    <row r="19" spans="1:12" s="4" customFormat="1" ht="22.5">
      <c r="A19" s="322"/>
      <c r="B19" s="322"/>
      <c r="C19" s="62">
        <v>7</v>
      </c>
      <c r="D19" s="339" t="s">
        <v>97</v>
      </c>
      <c r="E19" s="340" t="s">
        <v>96</v>
      </c>
      <c r="F19" s="51">
        <v>3</v>
      </c>
      <c r="G19" s="68">
        <v>1</v>
      </c>
      <c r="H19" s="62">
        <v>0</v>
      </c>
      <c r="I19" s="63">
        <v>0</v>
      </c>
      <c r="J19" s="64">
        <f t="shared" si="0"/>
        <v>0</v>
      </c>
      <c r="K19" s="51"/>
      <c r="L19" s="334"/>
    </row>
    <row r="20" spans="1:12" s="48" customFormat="1" ht="12.75">
      <c r="A20" s="307" t="s">
        <v>75</v>
      </c>
      <c r="B20" s="307" t="s">
        <v>11</v>
      </c>
      <c r="C20" s="65"/>
      <c r="D20" s="318" t="s">
        <v>86</v>
      </c>
      <c r="E20" s="318"/>
      <c r="F20" s="320"/>
      <c r="G20" s="318"/>
      <c r="H20" s="318"/>
      <c r="I20" s="318"/>
      <c r="J20" s="318"/>
      <c r="K20" s="320"/>
      <c r="L20" s="335"/>
    </row>
    <row r="21" spans="1:12" s="4" customFormat="1" ht="12.75">
      <c r="A21" s="307"/>
      <c r="B21" s="307"/>
      <c r="C21" s="62">
        <v>1</v>
      </c>
      <c r="D21" s="78" t="s">
        <v>98</v>
      </c>
      <c r="E21" s="79" t="s">
        <v>99</v>
      </c>
      <c r="F21" s="51">
        <v>1698</v>
      </c>
      <c r="G21" s="51">
        <v>1255</v>
      </c>
      <c r="H21" s="51">
        <v>1471</v>
      </c>
      <c r="I21" s="63">
        <f>G21/H21</f>
        <v>0.8531611148878314</v>
      </c>
      <c r="J21" s="64">
        <f>H21/F21*100</f>
        <v>86.63133097762073</v>
      </c>
      <c r="K21" s="64"/>
      <c r="L21" s="334"/>
    </row>
    <row r="22" spans="1:12" s="4" customFormat="1" ht="12.75">
      <c r="A22" s="307"/>
      <c r="B22" s="307"/>
      <c r="C22" s="62">
        <v>2</v>
      </c>
      <c r="D22" s="78" t="s">
        <v>100</v>
      </c>
      <c r="E22" s="79" t="s">
        <v>99</v>
      </c>
      <c r="F22" s="51">
        <v>31</v>
      </c>
      <c r="G22" s="51">
        <v>52</v>
      </c>
      <c r="H22" s="51">
        <v>35</v>
      </c>
      <c r="I22" s="63">
        <f>G22/H22</f>
        <v>1.4857142857142858</v>
      </c>
      <c r="J22" s="64">
        <f>H22/F22*100</f>
        <v>112.90322580645163</v>
      </c>
      <c r="K22" s="64"/>
      <c r="L22" s="334"/>
    </row>
    <row r="23" spans="1:12" s="4" customFormat="1" ht="22.5">
      <c r="A23" s="307"/>
      <c r="B23" s="307"/>
      <c r="C23" s="62">
        <v>3</v>
      </c>
      <c r="D23" s="78" t="s">
        <v>101</v>
      </c>
      <c r="E23" s="79" t="s">
        <v>102</v>
      </c>
      <c r="F23" s="51">
        <v>24</v>
      </c>
      <c r="G23" s="51">
        <v>60</v>
      </c>
      <c r="H23" s="51">
        <v>60</v>
      </c>
      <c r="I23" s="63">
        <f>H23/G23</f>
        <v>1</v>
      </c>
      <c r="J23" s="64">
        <f>H23/F23*100</f>
        <v>250</v>
      </c>
      <c r="K23" s="64"/>
      <c r="L23" s="334"/>
    </row>
    <row r="24" spans="1:12" s="4" customFormat="1" ht="12.75">
      <c r="A24" s="307"/>
      <c r="B24" s="307"/>
      <c r="C24" s="62">
        <v>4</v>
      </c>
      <c r="D24" s="78" t="s">
        <v>103</v>
      </c>
      <c r="E24" s="79" t="s">
        <v>90</v>
      </c>
      <c r="F24" s="51">
        <v>11723</v>
      </c>
      <c r="G24" s="51">
        <v>13690</v>
      </c>
      <c r="H24" s="51">
        <v>17032</v>
      </c>
      <c r="I24" s="63">
        <f>H24/G24</f>
        <v>1.244119795471147</v>
      </c>
      <c r="J24" s="64">
        <f>H24/F24*100</f>
        <v>145.28704256589612</v>
      </c>
      <c r="K24" s="64"/>
      <c r="L24" s="334"/>
    </row>
    <row r="25" spans="1:12" s="4" customFormat="1" ht="12.75">
      <c r="A25" s="307"/>
      <c r="B25" s="307"/>
      <c r="C25" s="62">
        <v>5</v>
      </c>
      <c r="D25" s="78" t="s">
        <v>104</v>
      </c>
      <c r="E25" s="79" t="s">
        <v>105</v>
      </c>
      <c r="F25" s="51">
        <v>0</v>
      </c>
      <c r="G25" s="51">
        <v>0</v>
      </c>
      <c r="H25" s="51">
        <v>0</v>
      </c>
      <c r="I25" s="63">
        <v>0</v>
      </c>
      <c r="J25" s="64">
        <v>0</v>
      </c>
      <c r="K25" s="64"/>
      <c r="L25" s="334"/>
    </row>
    <row r="27" spans="1:11" ht="43.5" customHeight="1">
      <c r="A27" s="270" t="s">
        <v>41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</row>
  </sheetData>
  <sheetProtection/>
  <mergeCells count="23">
    <mergeCell ref="D7:D9"/>
    <mergeCell ref="E7:E9"/>
    <mergeCell ref="D11:K11"/>
    <mergeCell ref="A4:K4"/>
    <mergeCell ref="A5:K5"/>
    <mergeCell ref="I7:I9"/>
    <mergeCell ref="A12:A19"/>
    <mergeCell ref="B12:B19"/>
    <mergeCell ref="A20:A25"/>
    <mergeCell ref="J7:J9"/>
    <mergeCell ref="K7:K9"/>
    <mergeCell ref="H8:H9"/>
    <mergeCell ref="B20:B25"/>
    <mergeCell ref="F7:H7"/>
    <mergeCell ref="C7:C9"/>
    <mergeCell ref="A7:B8"/>
    <mergeCell ref="A27:K27"/>
    <mergeCell ref="B2:K2"/>
    <mergeCell ref="D12:K12"/>
    <mergeCell ref="D20:K20"/>
    <mergeCell ref="F8:F9"/>
    <mergeCell ref="G8:G9"/>
    <mergeCell ref="A3:K3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8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6.8515625" style="0" customWidth="1"/>
    <col min="3" max="3" width="19.28125" style="0" customWidth="1"/>
    <col min="4" max="4" width="14.00390625" style="0" customWidth="1"/>
    <col min="5" max="5" width="84.00390625" style="0" customWidth="1"/>
    <col min="6" max="9" width="8.28125" style="0" customWidth="1"/>
    <col min="10" max="10" width="18.00390625" style="0" customWidth="1"/>
  </cols>
  <sheetData>
    <row r="1" spans="1:8" s="5" customFormat="1" ht="13.5" customHeight="1">
      <c r="A1" s="4"/>
      <c r="B1" s="4"/>
      <c r="C1" s="4"/>
      <c r="D1" s="4"/>
      <c r="E1" s="4"/>
      <c r="F1" s="4"/>
      <c r="G1" s="4"/>
      <c r="H1" s="3"/>
    </row>
    <row r="2" spans="1:9" s="5" customFormat="1" ht="13.5" customHeight="1">
      <c r="A2" s="325" t="s">
        <v>330</v>
      </c>
      <c r="B2" s="325"/>
      <c r="C2" s="325"/>
      <c r="D2" s="325"/>
      <c r="E2" s="325"/>
      <c r="F2" s="189"/>
      <c r="G2" s="189"/>
      <c r="H2" s="189"/>
      <c r="I2" s="189"/>
    </row>
    <row r="3" spans="1:9" s="5" customFormat="1" ht="13.5" customHeight="1">
      <c r="A3" s="4"/>
      <c r="B3" s="123"/>
      <c r="C3" s="123"/>
      <c r="D3" s="123"/>
      <c r="E3" s="123"/>
      <c r="F3" s="123"/>
      <c r="G3" s="123"/>
      <c r="H3" s="123"/>
      <c r="I3" s="123"/>
    </row>
    <row r="4" spans="1:5" s="136" customFormat="1" ht="32.25" customHeight="1">
      <c r="A4" s="130" t="s">
        <v>21</v>
      </c>
      <c r="B4" s="130" t="s">
        <v>331</v>
      </c>
      <c r="C4" s="130" t="s">
        <v>332</v>
      </c>
      <c r="D4" s="130" t="s">
        <v>333</v>
      </c>
      <c r="E4" s="130" t="s">
        <v>334</v>
      </c>
    </row>
    <row r="5" spans="1:5" s="27" customFormat="1" ht="68.25" customHeight="1">
      <c r="A5" s="190">
        <v>1</v>
      </c>
      <c r="B5" s="191" t="s">
        <v>335</v>
      </c>
      <c r="C5" s="192">
        <v>43495</v>
      </c>
      <c r="D5" s="190">
        <v>143</v>
      </c>
      <c r="E5" s="193" t="s">
        <v>336</v>
      </c>
    </row>
    <row r="6" spans="1:5" s="194" customFormat="1" ht="45" customHeight="1" hidden="1">
      <c r="A6" s="190">
        <v>3</v>
      </c>
      <c r="B6" s="191" t="s">
        <v>335</v>
      </c>
      <c r="C6" s="192"/>
      <c r="D6" s="190"/>
      <c r="E6" s="191" t="s">
        <v>337</v>
      </c>
    </row>
    <row r="7" s="195" customFormat="1" ht="12"/>
  </sheetData>
  <sheetProtection/>
  <mergeCells count="1">
    <mergeCell ref="A2:E2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:J1"/>
    </sheetView>
  </sheetViews>
  <sheetFormatPr defaultColWidth="15.57421875" defaultRowHeight="15"/>
  <cols>
    <col min="1" max="2" width="5.140625" style="196" customWidth="1"/>
    <col min="3" max="3" width="32.00390625" style="196" customWidth="1"/>
    <col min="4" max="4" width="15.8515625" style="196" customWidth="1"/>
    <col min="5" max="5" width="16.7109375" style="196" customWidth="1"/>
    <col min="6" max="10" width="12.7109375" style="196" customWidth="1"/>
    <col min="11" max="16384" width="15.57421875" style="196" customWidth="1"/>
  </cols>
  <sheetData>
    <row r="1" spans="1:10" ht="15">
      <c r="A1" s="326" t="s">
        <v>338</v>
      </c>
      <c r="B1" s="326"/>
      <c r="C1" s="326"/>
      <c r="D1" s="326"/>
      <c r="E1" s="326"/>
      <c r="F1" s="326"/>
      <c r="G1" s="326"/>
      <c r="H1" s="326"/>
      <c r="I1" s="326"/>
      <c r="J1" s="326"/>
    </row>
    <row r="3" spans="1:10" s="197" customFormat="1" ht="82.5" customHeight="1">
      <c r="A3" s="285" t="s">
        <v>13</v>
      </c>
      <c r="B3" s="285"/>
      <c r="C3" s="272" t="s">
        <v>27</v>
      </c>
      <c r="D3" s="327" t="s">
        <v>339</v>
      </c>
      <c r="E3" s="314" t="s">
        <v>340</v>
      </c>
      <c r="F3" s="10" t="s">
        <v>341</v>
      </c>
      <c r="G3" s="10" t="s">
        <v>342</v>
      </c>
      <c r="H3" s="10" t="s">
        <v>343</v>
      </c>
      <c r="I3" s="10" t="s">
        <v>344</v>
      </c>
      <c r="J3" s="10" t="s">
        <v>345</v>
      </c>
    </row>
    <row r="4" spans="1:10" s="197" customFormat="1" ht="14.25" customHeight="1">
      <c r="A4" s="9" t="s">
        <v>18</v>
      </c>
      <c r="B4" s="9" t="s">
        <v>14</v>
      </c>
      <c r="C4" s="272"/>
      <c r="D4" s="327"/>
      <c r="E4" s="314"/>
      <c r="F4" s="76" t="s">
        <v>346</v>
      </c>
      <c r="G4" s="76" t="s">
        <v>347</v>
      </c>
      <c r="H4" s="76" t="s">
        <v>348</v>
      </c>
      <c r="I4" s="76" t="s">
        <v>349</v>
      </c>
      <c r="J4" s="76" t="s">
        <v>350</v>
      </c>
    </row>
    <row r="5" spans="1:10" s="197" customFormat="1" ht="15" customHeight="1">
      <c r="A5" s="9" t="s">
        <v>12</v>
      </c>
      <c r="B5" s="9" t="s">
        <v>11</v>
      </c>
      <c r="C5" s="17">
        <v>3</v>
      </c>
      <c r="D5" s="76">
        <v>4</v>
      </c>
      <c r="E5" s="10">
        <v>5</v>
      </c>
      <c r="F5" s="76" t="s">
        <v>351</v>
      </c>
      <c r="G5" s="76">
        <v>7</v>
      </c>
      <c r="H5" s="76">
        <v>8</v>
      </c>
      <c r="I5" s="76">
        <v>9</v>
      </c>
      <c r="J5" s="76" t="s">
        <v>352</v>
      </c>
    </row>
    <row r="6" spans="1:10" ht="38.25" customHeight="1">
      <c r="A6" s="198" t="s">
        <v>75</v>
      </c>
      <c r="B6" s="198"/>
      <c r="C6" s="199" t="s">
        <v>353</v>
      </c>
      <c r="D6" s="200"/>
      <c r="E6" s="200"/>
      <c r="F6" s="201">
        <f>G6*J6</f>
        <v>1.064</v>
      </c>
      <c r="G6" s="201">
        <v>1.064</v>
      </c>
      <c r="H6" s="202">
        <v>1</v>
      </c>
      <c r="I6" s="202">
        <v>1</v>
      </c>
      <c r="J6" s="202">
        <v>1</v>
      </c>
    </row>
    <row r="7" spans="1:10" ht="75">
      <c r="A7" s="198" t="s">
        <v>75</v>
      </c>
      <c r="B7" s="198" t="s">
        <v>12</v>
      </c>
      <c r="C7" s="203" t="s">
        <v>295</v>
      </c>
      <c r="D7" s="200" t="s">
        <v>354</v>
      </c>
      <c r="E7" s="200" t="s">
        <v>118</v>
      </c>
      <c r="F7" s="201">
        <f>G7*J7</f>
        <v>0.988</v>
      </c>
      <c r="G7" s="201">
        <v>0.988</v>
      </c>
      <c r="H7" s="204">
        <v>1</v>
      </c>
      <c r="I7" s="204">
        <v>1</v>
      </c>
      <c r="J7" s="204">
        <f>H7/I7</f>
        <v>1</v>
      </c>
    </row>
    <row r="8" spans="1:10" ht="45">
      <c r="A8" s="198" t="s">
        <v>75</v>
      </c>
      <c r="B8" s="198" t="s">
        <v>11</v>
      </c>
      <c r="C8" s="203" t="s">
        <v>320</v>
      </c>
      <c r="D8" s="200" t="s">
        <v>354</v>
      </c>
      <c r="E8" s="200" t="s">
        <v>118</v>
      </c>
      <c r="F8" s="201">
        <f>G8*J8</f>
        <v>1.14</v>
      </c>
      <c r="G8" s="201">
        <v>1.14</v>
      </c>
      <c r="H8" s="204">
        <v>1</v>
      </c>
      <c r="I8" s="204">
        <v>1</v>
      </c>
      <c r="J8" s="204">
        <f>H8/I8</f>
        <v>1</v>
      </c>
    </row>
    <row r="9" ht="15">
      <c r="G9" s="217"/>
    </row>
  </sheetData>
  <sheetProtection/>
  <mergeCells count="5">
    <mergeCell ref="A1:J1"/>
    <mergeCell ref="A3:B3"/>
    <mergeCell ref="C3:C4"/>
    <mergeCell ref="D3:D4"/>
    <mergeCell ref="E3:E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2020-02-13T09:42:25Z</dcterms:modified>
  <cp:category/>
  <cp:version/>
  <cp:contentType/>
  <cp:contentStatus/>
</cp:coreProperties>
</file>