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85" windowWidth="14805" windowHeight="7530"/>
  </bookViews>
  <sheets>
    <sheet name="Форма1" sheetId="1" r:id="rId1"/>
    <sheet name="Форма 2" sheetId="2" r:id="rId2"/>
    <sheet name="Форма 3" sheetId="9" r:id="rId3"/>
    <sheet name="Форма 4" sheetId="8" r:id="rId4"/>
    <sheet name="Форма 5" sheetId="7" r:id="rId5"/>
    <sheet name="Форма 6" sheetId="6" r:id="rId6"/>
    <sheet name="Форма 7" sheetId="5" r:id="rId7"/>
  </sheets>
  <calcPr calcId="125725"/>
</workbook>
</file>

<file path=xl/calcChain.xml><?xml version="1.0" encoding="utf-8"?>
<calcChain xmlns="http://schemas.openxmlformats.org/spreadsheetml/2006/main">
  <c r="J12" i="8"/>
  <c r="K13" l="1"/>
  <c r="K14"/>
  <c r="K15"/>
  <c r="J13"/>
  <c r="J14"/>
  <c r="J15"/>
  <c r="K12"/>
  <c r="F14" i="2"/>
  <c r="F13" s="1"/>
  <c r="E13"/>
  <c r="E14"/>
  <c r="N10" i="1"/>
  <c r="O10"/>
  <c r="M10"/>
  <c r="Q11"/>
  <c r="Q13" l="1"/>
  <c r="P13"/>
  <c r="G17" i="2" l="1"/>
  <c r="Q12" i="1"/>
  <c r="Q14"/>
  <c r="Q15"/>
  <c r="Q16"/>
  <c r="Q17"/>
  <c r="Q18"/>
  <c r="P14"/>
  <c r="P16"/>
  <c r="P17"/>
  <c r="P18"/>
  <c r="Q10" l="1"/>
  <c r="P10"/>
  <c r="P9" s="1"/>
  <c r="E11" i="2" l="1"/>
  <c r="E10" s="1"/>
  <c r="N9" i="1" l="1"/>
  <c r="O9"/>
  <c r="M9"/>
  <c r="F11" i="2" l="1"/>
  <c r="F10" s="1"/>
  <c r="G10" s="1"/>
  <c r="Q9" i="1"/>
  <c r="G11" i="2" l="1"/>
  <c r="G13"/>
</calcChain>
</file>

<file path=xl/sharedStrings.xml><?xml version="1.0" encoding="utf-8"?>
<sst xmlns="http://schemas.openxmlformats.org/spreadsheetml/2006/main" count="387" uniqueCount="191">
  <si>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</si>
  <si>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</si>
  <si>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</si>
  <si>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</si>
  <si>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</si>
  <si>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</si>
  <si>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</si>
  <si>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</si>
  <si>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</si>
  <si>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Показатель применения меры</t>
  </si>
  <si>
    <t>ГРБС</t>
  </si>
  <si>
    <t>Рз</t>
  </si>
  <si>
    <t>Пр</t>
  </si>
  <si>
    <t>ЦС</t>
  </si>
  <si>
    <t>ВР</t>
  </si>
  <si>
    <t>Всего</t>
  </si>
  <si>
    <t>938</t>
  </si>
  <si>
    <t>1</t>
  </si>
  <si>
    <t>2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</si>
  <si>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</si>
  <si>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</si>
  <si>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</si>
  <si>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</si>
  <si>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И</t>
  </si>
  <si>
    <t>Кассовое исполнение на конец отчетного периода</t>
  </si>
  <si>
    <t>Кассовые расходы, %</t>
  </si>
  <si>
    <t>Форма 1</t>
  </si>
  <si>
    <t>Форма 2</t>
  </si>
  <si>
    <t>Оценка расходов согласно муниципальной программе</t>
  </si>
  <si>
    <t>Отношение фактических расходов к оценке расходов, %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</si>
  <si>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</si>
  <si>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</si>
  <si>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</si>
  <si>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Наименование меры                                        государственного регулирования</t>
  </si>
  <si>
    <t xml:space="preserve">единиц </t>
  </si>
  <si>
    <t>тыс. руб.</t>
  </si>
  <si>
    <t>Форма 4.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</si>
  <si>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</si>
  <si>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</si>
  <si>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</si>
  <si>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3. Отчет о выполнении основных мероприятий муниципальной программы</t>
  </si>
  <si>
    <t>Наименование подпрограммы, основного мероприятия, мероприятия</t>
  </si>
  <si>
    <t>Ответственный исполнитель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</si>
  <si>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</si>
  <si>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</si>
  <si>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</si>
  <si>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</si>
  <si>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</si>
  <si>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02</t>
  </si>
  <si>
    <t>Форма 5. Отчет о достигнутых значениях целевых показателей (индикаторов) муниципальной программы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</si>
  <si>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</si>
  <si>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</si>
  <si>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</si>
  <si>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</si>
  <si>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</si>
  <si>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</si>
  <si>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</si>
  <si>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</si>
  <si>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</si>
  <si>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</si>
  <si>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</si>
  <si>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</si>
  <si>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</si>
  <si>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</si>
  <si>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</si>
  <si>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Форма 7. Результаты оценки эффективности муниципальной  программы (подпрограммы)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</si>
  <si>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</si>
  <si>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</si>
  <si>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</si>
  <si>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</si>
  <si>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</si>
  <si>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</si>
  <si>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муниципального образования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</si>
  <si>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</si>
  <si>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</si>
  <si>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</si>
  <si>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</si>
  <si>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</si>
  <si>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t>6=7х10</t>
  </si>
  <si>
    <t>10=8/9</t>
  </si>
  <si>
    <t>Примечание: значения показателей округляются до 3-х знаков после запятой</t>
  </si>
  <si>
    <t>Сводная бюджетная роспись, план на 1 января отчетного года</t>
  </si>
  <si>
    <t>Сводная бюджетная роспись на отчетную дату</t>
  </si>
  <si>
    <t>Фактические расходы на отчетную дату</t>
  </si>
  <si>
    <t>К плану на 1 января отчетного года</t>
  </si>
  <si>
    <t>К плану на отчетную дату</t>
  </si>
  <si>
    <t>План на отчетный год (сводная бюджетная роспись, план на 1 января отчетного года)</t>
  </si>
  <si>
    <t>План на отчетный период (сводная бюджетная роспись на отчетную дату)</t>
  </si>
  <si>
    <t>01</t>
  </si>
  <si>
    <t>Управление культуры, спорта и молодежной политики Администрации города Воткинска</t>
  </si>
  <si>
    <t>03</t>
  </si>
  <si>
    <t xml:space="preserve">Отчет об использовании бюджетных ассигнований бюджета муниципального образования «Город Воткинск»  
на реализацию муниципальной  программы  по состоянию на  01 июля 2020 года
</t>
  </si>
  <si>
    <t xml:space="preserve">Отчет о расходах на реализацию муниципальной программы за счет всех источников финансирования 
по состоянию на  01 июля 2020 года
</t>
  </si>
  <si>
    <t xml:space="preserve">Всего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</si>
  <si>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</si>
  <si>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</si>
  <si>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</si>
  <si>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</si>
  <si>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</si>
  <si>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</si>
  <si>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 xml:space="preserve">Отчет о выполнении сводных показателей муниципальных заданий на оказание муниципальных услуг (выполнение работ)  муниципальными учреждениями муниципального образования «Город Воткинск»  по муниципальной программе 
по состоянию на 01 июля 2020 года
</t>
  </si>
  <si>
    <t xml:space="preserve">Ответственный исполнитель    </t>
  </si>
  <si>
    <r>
      <t>2)</t>
    </r>
    <r>
      <rPr>
        <sz val="9"/>
        <color indexed="8"/>
        <rFont val="Times New Roman"/>
        <family val="1"/>
        <charset val="204"/>
      </rPr>
      <t xml:space="preserve">        </t>
    </r>
  </si>
  <si>
    <t>Расходы бюджета муниципального образования на оказание муниципальной услуги (выполнение работы)</t>
  </si>
  <si>
    <t>Наименование муниципальной программы «Создание условий для развития физической культуры и спорта, формирование здорового образа жизни населения на 2020-2024 годы»</t>
  </si>
  <si>
    <t>«Создание условий для развития физической культуры и спорта, формирование здорового образа жизни населения на 2020-2024 годы»</t>
  </si>
  <si>
    <t>Организация и проведение официальных спортивных мероприятий, обеспечение участия сборных команд в Республиканских соревнованиях</t>
  </si>
  <si>
    <t>11</t>
  </si>
  <si>
    <t>240     620</t>
  </si>
  <si>
    <t>Выполнение нормативов испытаний (тестов) Всероссийского физкультурно-спортивного комплекса ГТО</t>
  </si>
  <si>
    <t>Организация тренировочного процесса сборной команды по хоккею с мячом  г. Воткинска</t>
  </si>
  <si>
    <t>Организация тренировочного процесса спортсменов высокого класса</t>
  </si>
  <si>
    <t>Организация спортивной подготовки по олимпийским и не олимпийским видам спорта</t>
  </si>
  <si>
    <t>Уплата земельного налога и налога на имущество</t>
  </si>
  <si>
    <t>0200261540</t>
  </si>
  <si>
    <t>0200261570</t>
  </si>
  <si>
    <t>0200361550</t>
  </si>
  <si>
    <t>0200361560</t>
  </si>
  <si>
    <t>0200361580</t>
  </si>
  <si>
    <t>0200360630</t>
  </si>
  <si>
    <t>Строительство, реконструкция (модернизация), капитальный и текущий ремонт объектов спорта (проект «Спорт – норма жизни»)</t>
  </si>
  <si>
    <t>4</t>
  </si>
  <si>
    <t>3</t>
  </si>
  <si>
    <t>0200162800</t>
  </si>
  <si>
    <t>Наименование муниципальной программы   «Создание условий для развития физической культуры и спорта, формирование здорового образа жизни населения на 2020-2024 годы»</t>
  </si>
  <si>
    <t xml:space="preserve"> «Создание условий для развития физической культуры и спорта, формирование здорового образа жизни населения на 2020-2024 годы»</t>
  </si>
  <si>
    <t>Оказание муниципальной услуги спортивная подготовка по олимпийским и не олимпийским видам спорта</t>
  </si>
  <si>
    <t>Число лиц проходивших спортивную подготовку</t>
  </si>
  <si>
    <t>чел.</t>
  </si>
  <si>
    <t>Внедрение Всеросийского физкультурно-спортивного комлекса ГТО</t>
  </si>
  <si>
    <t>Количество мероприятий</t>
  </si>
  <si>
    <t xml:space="preserve">Ответственный исполнитель  Управление культуры, спорта и молодежной политики             </t>
  </si>
  <si>
    <t>Совершенствование и модернизация инфраструктуры объектов спорта</t>
  </si>
  <si>
    <t>2020-2024</t>
  </si>
  <si>
    <t>Управление культуры, спорта и молодежной политики, Управление ЖКХ, Управление архитектуры и градостроительства Администрации города Воткинска</t>
  </si>
  <si>
    <t>Организация и оборудование  спортивных площадок по месту жительства</t>
  </si>
  <si>
    <t>1 полугодие 2020</t>
  </si>
  <si>
    <t>Создание доступной среды для людей с ограниченными возможностями здоровья</t>
  </si>
  <si>
    <t xml:space="preserve">Улучшение материально-технической базы муниципальных учреждений физкультурно-спортивной направленности города Воткинска </t>
  </si>
  <si>
    <t>Закупка спортивно – технологического оборудования для оснащения объектов спортивной инфраструктуры в целях создания малых спортивных площадок</t>
  </si>
  <si>
    <t>Организация и проведение мероприятий, направленных на повышение вовлеченности граждан к занятиям физкультурой, ведению ЗОЖ (проект «Демография»).</t>
  </si>
  <si>
    <t>Организация и проведение массовых физкультурных мероприятий, направленных на повышение вовлеченности граждан к занятиям физической культурой, ведению ЗОЖ.</t>
  </si>
  <si>
    <t>Обучение плаванию учащихся вторых классов общеобразовательных школ города Воткинска</t>
  </si>
  <si>
    <t>Управление культуры, спорта и молодежной политики,Управление образования Администрации города Воткинска</t>
  </si>
  <si>
    <t xml:space="preserve">Организация и обеспечение тренировочного процесса для спортсменов </t>
  </si>
  <si>
    <t>Уплата земельного налога и налога на имущество МАУ СШ «Знамя»</t>
  </si>
  <si>
    <t>Специальная оценка условий труда</t>
  </si>
  <si>
    <t>Р5</t>
  </si>
  <si>
    <t>5</t>
  </si>
  <si>
    <t>Увеличение доли граждан, систематически занимающихся физической культурой и спортом, в общей численности населения, до 54,35 процентов; увеличение доли лиц с ограниченными возможностями здоровья и инвалидов, систематически занимающихся физической культурой и спортом, до 20,33 процентов в общей численности данной категории лиц.</t>
  </si>
  <si>
    <t>Увеличение доли лиц с ограниченными возможностями здоровья и инвалидов, систематически занимающихся физической культурой и спортом, до 20,33 процентов в общей численности данной категории лиц.</t>
  </si>
  <si>
    <t>Увеличение доли граждан, систематически занимающихся физической культурой и спортом, в общей численности населения, до 54,35 процентов.  Увеличение доли лиц с ограниченными возможностями здоровья и инвалидов, систематически занимающихся физической культурой и спортом, до 20,33 процентов в общей численности данной категории лиц.</t>
  </si>
  <si>
    <t>Создание малых спортивных площадок не менее одной в год, что позволит увеличить долю граждан, систематически занимающихся физической культурой и спортом, в общей численности населения, до 54,35 процентов.</t>
  </si>
  <si>
    <t xml:space="preserve">Увеличение количества проведенных физкультурных и спортивных мероприятий в городе Воткинске (не менее 145); Увеличение доли граждан, систематически занимающихся физической культурой и спортом, в общей численности населения, до 54,35 процентов.  Увеличение доли лиц с ограниченными возможностями здоровья и инвалидов, систематически занимающихся физической культурой и спортом, до 20,33 процентов в общей численности данной категории лиц.                                                                                                  </t>
  </si>
  <si>
    <t>Организация массовых физкультурно – спортивных мероприятий таких как: «Лыжня России», «Кросс нации», «Кругосветка Удмуртии», «День физкультурника», «День города», «Оранжевый мяч», «Всероссийские соревнования по триатлону» и др. ведет к увеличению систематически занимающихся физкультурой и спортом и преследует цель регионального проекта «Спорт – норма жизни» - увеличение количества средней продолжительности жизни населения</t>
  </si>
  <si>
    <t xml:space="preserve">Повышение конкурентоспособности спортсменов города, увеличение количества спортсменов – разрядников (юношеские разряды, 2,3 взрослые разряды). Увеличение доли граждан, систематически занимающихся физической культурой и спортом, в общей численности населения, до 54,35 процентов.  </t>
  </si>
  <si>
    <t>Укрепление здоровья и повышение физической подготовленности детей; недопущение (предотвращение) несчастных случаев с детьми на водоемах.</t>
  </si>
  <si>
    <t>Увеличение доли населения выполнившего нормативы испытаний (тестов) Всероссийского физкультурно – спортивного комплекса ГТО, в общей численности населения принявшего участие в выполнении нормативов испытаний (тестов) Всероссийского физкультурно – спортивного комплекса ГТО.</t>
  </si>
  <si>
    <t xml:space="preserve">Участие команды города Воткинска в Первенстве России по хоккею с мячом среди команд высшей лиги. </t>
  </si>
  <si>
    <t>Выступление спортсменов высокого класса города Воткинска на соревнованиях Российского и Международного уровня. Проведение спортсменами мастер – классов по видам спорта, что дополнительно привлечет к регулярным занятиям граждан.</t>
  </si>
  <si>
    <t>Увеличение доли граждан, систематически занимающихся физической культурой и спортом, в общей численности населения, до 54,35 процентов.</t>
  </si>
  <si>
    <t>Команда приняла участие и заняла 2 место в группе, что давало ей право выступить в финале. Финал был отменен.</t>
  </si>
  <si>
    <t>Уплата по плану проведена на 45,3 процента</t>
  </si>
  <si>
    <t>Из запланированных годовых 44 мероприятий провели 14, что составляет 31,8 процент.</t>
  </si>
  <si>
    <t xml:space="preserve">Среднемесячная номинальная начисленная заработная плата работников муниципальных учреждений физической культуры и спорта 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</si>
  <si>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</si>
  <si>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населения систематически занимающихся физической культурой и спортом, в общей численности населения</t>
  </si>
  <si>
    <t>Доля обучающихся, систематически занимающихся физической культурой и спортом в общей численности обучающихся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</si>
  <si>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</si>
  <si>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Количество проведенных физкультурных и спортивных мероприятий в городе Воткинске</t>
  </si>
  <si>
    <t>Строительство малых спортивных площадок для подготовки и сдачи норм ГТО населением</t>
  </si>
  <si>
    <t>руб.</t>
  </si>
  <si>
    <t>%</t>
  </si>
  <si>
    <t>ед.</t>
  </si>
  <si>
    <t>22 120,55</t>
  </si>
  <si>
    <t>Заместитель Главы по социальным вопросам</t>
  </si>
  <si>
    <t>Управление культуры, спорта и молодежной политики</t>
  </si>
  <si>
    <t>Около 300 учащихся вторых классов прошли обучение плаванию</t>
  </si>
  <si>
    <t>Ответственный исполнитель      Управление культуры, спорта и молодежной политики</t>
  </si>
  <si>
    <t xml:space="preserve">1. Ввод в эксплуатацию ФОК «Крытый каток с искусственным льдом»; 
2. Строительство спортивного комплекса в микрорайоне «Нефтяник» города Воткинска; 
</t>
  </si>
  <si>
    <t>"Создание условий для развития физической культуры и спорта, формирование здорового образа жизни населения на 2020 - 2024 годы"</t>
  </si>
  <si>
    <t>1. Завершается строительство  ФОК «Крытый каток с искусственным льдом»; 2. Идет строительство спортивного комплекса в микрорайоне «Нефтяник» города Воткинска</t>
  </si>
  <si>
    <t>Мониторинг объектов спорта на предмет доступной среды, создание дорожной карты - по плану октябрь 2020</t>
  </si>
  <si>
    <t>Мониторинг оборудования, инвентаря требующие модернизации и создание дорожной карты до 2024 года - по плану октябрь-ноябрь 2020</t>
  </si>
  <si>
    <t>Заключено соглашение между Министерством спорта и Администрацией города о поставке оборудования для оснащения и создания малых спортивных площадок в 3 квартале 2020</t>
  </si>
  <si>
    <t xml:space="preserve">Проведено 7 массовых физкультурных мероприятий, в том числе "Лыжня России" </t>
  </si>
  <si>
    <t>За первое полугодие проведено 35 мероприятий, это 60 % от плана. Приняли участие в 10 Республиканских соревнованиях.</t>
  </si>
  <si>
    <t>Количество занимающихся по муниципальному заданию на 1 июля составляет 119 человек</t>
  </si>
  <si>
    <t>Пройдет в 3 квартале 2020</t>
  </si>
  <si>
    <t>На постоянной основе тренируется и выступает на 1 июля 7 человек</t>
  </si>
  <si>
    <t xml:space="preserve">В 3 квартале будут построены 2 площадки, школы № 5 и 6 стали победителями конкурса молодежного инициативного бюджетирования "Атмосфера",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</si>
</sst>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2D2D2D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1" fillId="0" borderId="0" xfId="0" applyFont="1"/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/>
    <xf numFmtId="0" fontId="4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left" wrapText="1"/>
    </xf>
    <xf numFmtId="0" fontId="4" fillId="0" borderId="5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6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wrapText="1"/>
    </xf>
    <xf numFmtId="0" fontId="34" fillId="3" borderId="1" xfId="0" applyFont="1" applyFill="1" applyBorder="1" applyAlignment="1">
      <alignment horizontal="left" wrapText="1" indent="3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35" fillId="0" borderId="0" xfId="0" applyFont="1" applyFill="1"/>
    <xf numFmtId="164" fontId="4" fillId="0" borderId="1" xfId="0" applyNumberFormat="1" applyFont="1" applyFill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center" vertical="top"/>
    </xf>
    <xf numFmtId="49" fontId="6" fillId="0" borderId="5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36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0" fillId="0" borderId="0" xfId="0" applyFont="1" applyFill="1"/>
    <xf numFmtId="49" fontId="40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/>
    </xf>
    <xf numFmtId="0" fontId="36" fillId="0" borderId="0" xfId="0" applyFont="1" applyAlignment="1">
      <alignment horizontal="center" vertical="top" wrapText="1"/>
    </xf>
    <xf numFmtId="0" fontId="40" fillId="0" borderId="1" xfId="0" applyFont="1" applyBorder="1"/>
    <xf numFmtId="0" fontId="36" fillId="0" borderId="1" xfId="0" applyFont="1" applyBorder="1" applyAlignment="1">
      <alignment horizontal="center" vertical="top" wrapText="1"/>
    </xf>
    <xf numFmtId="0" fontId="42" fillId="0" borderId="1" xfId="0" applyFont="1" applyBorder="1"/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1" fillId="0" borderId="0" xfId="0" applyFont="1"/>
    <xf numFmtId="49" fontId="41" fillId="0" borderId="0" xfId="0" applyNumberFormat="1" applyFont="1"/>
    <xf numFmtId="0" fontId="4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1" fillId="2" borderId="1" xfId="0" applyFont="1" applyFill="1" applyBorder="1"/>
    <xf numFmtId="0" fontId="22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/>
    </xf>
    <xf numFmtId="2" fontId="36" fillId="0" borderId="1" xfId="0" applyNumberFormat="1" applyFont="1" applyBorder="1" applyAlignment="1">
      <alignment horizontal="center" vertical="top"/>
    </xf>
    <xf numFmtId="0" fontId="36" fillId="0" borderId="0" xfId="0" applyFont="1" applyAlignment="1">
      <alignment vertical="top" wrapText="1"/>
    </xf>
    <xf numFmtId="2" fontId="19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7" fillId="0" borderId="0" xfId="0" applyFont="1" applyFill="1" applyAlignment="1">
      <alignment horizontal="center" wrapText="1"/>
    </xf>
    <xf numFmtId="0" fontId="1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40" fillId="0" borderId="0" xfId="0" applyFont="1" applyFill="1" applyAlignment="1"/>
    <xf numFmtId="0" fontId="4" fillId="0" borderId="2" xfId="0" applyFont="1" applyFill="1" applyBorder="1" applyAlignment="1">
      <alignment horizontal="center" vertical="justify" wrapText="1"/>
    </xf>
    <xf numFmtId="0" fontId="4" fillId="0" borderId="3" xfId="0" applyFont="1" applyFill="1" applyBorder="1" applyAlignment="1">
      <alignment horizontal="center" vertical="justify" wrapText="1"/>
    </xf>
    <xf numFmtId="0" fontId="4" fillId="0" borderId="4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8" fillId="0" borderId="7" xfId="0" applyFont="1" applyBorder="1"/>
    <xf numFmtId="0" fontId="18" fillId="0" borderId="6" xfId="0" applyFont="1" applyBorder="1"/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8"/>
  <sheetViews>
    <sheetView tabSelected="1" workbookViewId="0">
      <selection activeCell="A2" sqref="A2:Q2"/>
    </sheetView>
  </sheetViews>
  <sheetFormatPr defaultRowHeight="15"/>
  <cols>
    <col min="1" max="1" width="4.5703125" customWidth="1"/>
    <col min="2" max="2" width="3.28515625" customWidth="1"/>
    <col min="3" max="3" width="4.7109375" customWidth="1"/>
    <col min="4" max="5" width="3.28515625" customWidth="1"/>
    <col min="6" max="6" width="25.42578125" customWidth="1"/>
    <col min="7" max="7" width="30.5703125" customWidth="1"/>
    <col min="8" max="8" width="5.140625" customWidth="1"/>
    <col min="9" max="10" width="4" customWidth="1"/>
    <col min="11" max="11" width="10.7109375" customWidth="1"/>
    <col min="12" max="12" width="6" customWidth="1"/>
    <col min="13" max="14" width="9.7109375" customWidth="1"/>
    <col min="15" max="15" width="12.7109375" customWidth="1"/>
    <col min="16" max="16" width="14.7109375" customWidth="1"/>
    <col min="17" max="17" width="12.85546875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9" ht="18.75">
      <c r="A1" s="161"/>
      <c r="B1" s="161"/>
      <c r="C1" s="161"/>
      <c r="D1" s="161"/>
      <c r="E1" s="161"/>
      <c r="F1" s="161"/>
      <c r="G1" s="3"/>
      <c r="H1" s="3"/>
      <c r="I1" s="3"/>
      <c r="J1" s="3"/>
      <c r="K1" s="3"/>
      <c r="L1" s="3"/>
      <c r="M1" s="2"/>
      <c r="N1" s="3"/>
      <c r="O1" s="3"/>
      <c r="P1" s="3"/>
      <c r="Q1" s="73" t="s">
        <v>26</v>
      </c>
    </row>
    <row r="2" spans="1:19" ht="63" customHeight="1">
      <c r="A2" s="168" t="s">
        <v>91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19" ht="39" customHeight="1">
      <c r="A3" s="164" t="s">
        <v>104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19" ht="18.7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ht="18.75">
      <c r="A5" s="23"/>
      <c r="B5" s="24"/>
      <c r="C5" s="24"/>
      <c r="D5" s="24"/>
      <c r="E5" s="24"/>
      <c r="F5" s="167" t="s">
        <v>131</v>
      </c>
      <c r="G5" s="167"/>
      <c r="H5" s="167"/>
      <c r="I5" s="167"/>
      <c r="J5" s="167"/>
      <c r="K5" s="167"/>
      <c r="L5" s="167"/>
      <c r="M5" s="167"/>
      <c r="N5" s="167"/>
      <c r="O5" s="167"/>
      <c r="P5" s="24"/>
      <c r="Q5" s="24"/>
    </row>
    <row r="6" spans="1:19">
      <c r="A6" s="1"/>
      <c r="B6" s="1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9" ht="55.5" customHeight="1">
      <c r="A7" s="147" t="s">
        <v>0</v>
      </c>
      <c r="B7" s="148"/>
      <c r="C7" s="148"/>
      <c r="D7" s="148"/>
      <c r="E7" s="149"/>
      <c r="F7" s="152" t="s">
        <v>1</v>
      </c>
      <c r="G7" s="152" t="s">
        <v>2</v>
      </c>
      <c r="H7" s="152" t="s">
        <v>3</v>
      </c>
      <c r="I7" s="152"/>
      <c r="J7" s="152"/>
      <c r="K7" s="152"/>
      <c r="L7" s="152"/>
      <c r="M7" s="147" t="s">
        <v>4</v>
      </c>
      <c r="N7" s="148"/>
      <c r="O7" s="148"/>
      <c r="P7" s="152" t="s">
        <v>25</v>
      </c>
      <c r="Q7" s="152"/>
    </row>
    <row r="8" spans="1:19" ht="78.75">
      <c r="A8" s="6" t="s">
        <v>5</v>
      </c>
      <c r="B8" s="6" t="s">
        <v>6</v>
      </c>
      <c r="C8" s="6" t="s">
        <v>7</v>
      </c>
      <c r="D8" s="6" t="s">
        <v>8</v>
      </c>
      <c r="E8" s="6" t="s">
        <v>23</v>
      </c>
      <c r="F8" s="166" t="s">
        <v>9</v>
      </c>
      <c r="G8" s="152"/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31" t="s">
        <v>81</v>
      </c>
      <c r="N8" s="31" t="s">
        <v>82</v>
      </c>
      <c r="O8" s="31" t="s">
        <v>24</v>
      </c>
      <c r="P8" s="31" t="s">
        <v>84</v>
      </c>
      <c r="Q8" s="31" t="s">
        <v>85</v>
      </c>
    </row>
    <row r="9" spans="1:19" ht="15" customHeight="1">
      <c r="A9" s="155" t="s">
        <v>48</v>
      </c>
      <c r="B9" s="155"/>
      <c r="C9" s="150"/>
      <c r="D9" s="150"/>
      <c r="E9" s="150"/>
      <c r="F9" s="162" t="s">
        <v>105</v>
      </c>
      <c r="G9" s="7" t="s">
        <v>15</v>
      </c>
      <c r="H9" s="8"/>
      <c r="I9" s="8"/>
      <c r="J9" s="8"/>
      <c r="K9" s="9"/>
      <c r="L9" s="9"/>
      <c r="M9" s="10">
        <f>M10</f>
        <v>79395.5</v>
      </c>
      <c r="N9" s="10">
        <f t="shared" ref="N9:Q9" si="0">N10</f>
        <v>79771.8</v>
      </c>
      <c r="O9" s="10">
        <f t="shared" si="0"/>
        <v>38782.700000000004</v>
      </c>
      <c r="P9" s="10">
        <f>P10</f>
        <v>48.847478761390768</v>
      </c>
      <c r="Q9" s="10">
        <f t="shared" si="0"/>
        <v>48.617055149814853</v>
      </c>
    </row>
    <row r="10" spans="1:19" ht="66" customHeight="1">
      <c r="A10" s="156"/>
      <c r="B10" s="156"/>
      <c r="C10" s="151"/>
      <c r="D10" s="151"/>
      <c r="E10" s="151"/>
      <c r="F10" s="163"/>
      <c r="G10" s="11" t="s">
        <v>89</v>
      </c>
      <c r="H10" s="25" t="s">
        <v>16</v>
      </c>
      <c r="I10" s="25"/>
      <c r="J10" s="25"/>
      <c r="K10" s="26"/>
      <c r="L10" s="26"/>
      <c r="M10" s="72">
        <f>SUM(M11:M18)</f>
        <v>79395.5</v>
      </c>
      <c r="N10" s="72">
        <f t="shared" ref="N10:O10" si="1">SUM(N11:N18)</f>
        <v>79771.8</v>
      </c>
      <c r="O10" s="72">
        <f t="shared" si="1"/>
        <v>38782.700000000004</v>
      </c>
      <c r="P10" s="72">
        <f>O10/M10*100</f>
        <v>48.847478761390768</v>
      </c>
      <c r="Q10" s="72">
        <f>O10/N10*100</f>
        <v>48.617055149814853</v>
      </c>
    </row>
    <row r="11" spans="1:19" ht="27.75" customHeight="1">
      <c r="A11" s="153" t="s">
        <v>48</v>
      </c>
      <c r="B11" s="155"/>
      <c r="C11" s="153" t="s">
        <v>88</v>
      </c>
      <c r="D11" s="153" t="s">
        <v>17</v>
      </c>
      <c r="E11" s="150"/>
      <c r="F11" s="157" t="s">
        <v>120</v>
      </c>
      <c r="G11" s="159" t="s">
        <v>89</v>
      </c>
      <c r="H11" s="25" t="s">
        <v>16</v>
      </c>
      <c r="I11" s="25" t="s">
        <v>107</v>
      </c>
      <c r="J11" s="25" t="s">
        <v>88</v>
      </c>
      <c r="K11" s="26">
        <v>200100820</v>
      </c>
      <c r="L11" s="26">
        <v>460</v>
      </c>
      <c r="M11" s="91">
        <v>0</v>
      </c>
      <c r="N11" s="91">
        <v>136.30000000000001</v>
      </c>
      <c r="O11" s="91">
        <v>0</v>
      </c>
      <c r="P11" s="72">
        <v>0</v>
      </c>
      <c r="Q11" s="72">
        <f>O11/N11*100</f>
        <v>0</v>
      </c>
    </row>
    <row r="12" spans="1:19" ht="24.75" customHeight="1">
      <c r="A12" s="154"/>
      <c r="B12" s="156"/>
      <c r="C12" s="154"/>
      <c r="D12" s="154"/>
      <c r="E12" s="151"/>
      <c r="F12" s="158"/>
      <c r="G12" s="160"/>
      <c r="H12" s="69">
        <v>938</v>
      </c>
      <c r="I12" s="86" t="s">
        <v>107</v>
      </c>
      <c r="J12" s="86" t="s">
        <v>88</v>
      </c>
      <c r="K12" s="88" t="s">
        <v>123</v>
      </c>
      <c r="L12" s="89">
        <v>620</v>
      </c>
      <c r="M12" s="15">
        <v>0</v>
      </c>
      <c r="N12" s="91">
        <v>240</v>
      </c>
      <c r="O12" s="91">
        <v>191.9</v>
      </c>
      <c r="P12" s="72">
        <v>0</v>
      </c>
      <c r="Q12" s="72">
        <f t="shared" ref="Q12:Q18" si="2">O12/N12*100</f>
        <v>79.958333333333329</v>
      </c>
      <c r="R12" s="145"/>
      <c r="S12" s="146"/>
    </row>
    <row r="13" spans="1:19" ht="60">
      <c r="A13" s="82" t="s">
        <v>48</v>
      </c>
      <c r="B13" s="82"/>
      <c r="C13" s="82" t="s">
        <v>48</v>
      </c>
      <c r="D13" s="82" t="s">
        <v>18</v>
      </c>
      <c r="E13" s="83"/>
      <c r="F13" s="67" t="s">
        <v>106</v>
      </c>
      <c r="G13" s="68" t="s">
        <v>89</v>
      </c>
      <c r="H13" s="69">
        <v>938</v>
      </c>
      <c r="I13" s="86" t="s">
        <v>107</v>
      </c>
      <c r="J13" s="86" t="s">
        <v>88</v>
      </c>
      <c r="K13" s="88" t="s">
        <v>114</v>
      </c>
      <c r="L13" s="89" t="s">
        <v>108</v>
      </c>
      <c r="M13" s="15">
        <v>800</v>
      </c>
      <c r="N13" s="91">
        <v>800</v>
      </c>
      <c r="O13" s="91">
        <v>259.7</v>
      </c>
      <c r="P13" s="72">
        <f t="shared" ref="P13" si="3">O13/M13*100</f>
        <v>32.462499999999999</v>
      </c>
      <c r="Q13" s="72">
        <f t="shared" ref="Q13" si="4">O13/N13*100</f>
        <v>32.462499999999999</v>
      </c>
      <c r="R13" s="84"/>
      <c r="S13" s="85"/>
    </row>
    <row r="14" spans="1:19" ht="51" customHeight="1">
      <c r="A14" s="82" t="s">
        <v>48</v>
      </c>
      <c r="B14" s="82"/>
      <c r="C14" s="82" t="s">
        <v>48</v>
      </c>
      <c r="D14" s="82" t="s">
        <v>121</v>
      </c>
      <c r="E14" s="83"/>
      <c r="F14" s="67" t="s">
        <v>109</v>
      </c>
      <c r="G14" s="68" t="s">
        <v>89</v>
      </c>
      <c r="H14" s="69">
        <v>938</v>
      </c>
      <c r="I14" s="86" t="s">
        <v>107</v>
      </c>
      <c r="J14" s="86" t="s">
        <v>88</v>
      </c>
      <c r="K14" s="88" t="s">
        <v>115</v>
      </c>
      <c r="L14" s="89">
        <v>620</v>
      </c>
      <c r="M14" s="15">
        <v>170</v>
      </c>
      <c r="N14" s="91">
        <v>170</v>
      </c>
      <c r="O14" s="91">
        <v>46.5</v>
      </c>
      <c r="P14" s="72">
        <f t="shared" ref="P14:P18" si="5">O14/M14*100</f>
        <v>27.352941176470591</v>
      </c>
      <c r="Q14" s="72">
        <f t="shared" si="2"/>
        <v>27.352941176470591</v>
      </c>
      <c r="R14" s="66"/>
      <c r="S14" s="63"/>
    </row>
    <row r="15" spans="1:19" ht="45" customHeight="1">
      <c r="A15" s="82" t="s">
        <v>48</v>
      </c>
      <c r="B15" s="82"/>
      <c r="C15" s="82" t="s">
        <v>90</v>
      </c>
      <c r="D15" s="82" t="s">
        <v>17</v>
      </c>
      <c r="E15" s="83"/>
      <c r="F15" s="90" t="s">
        <v>110</v>
      </c>
      <c r="G15" s="68" t="s">
        <v>89</v>
      </c>
      <c r="H15" s="69">
        <v>938</v>
      </c>
      <c r="I15" s="86" t="s">
        <v>107</v>
      </c>
      <c r="J15" s="86" t="s">
        <v>88</v>
      </c>
      <c r="K15" s="88" t="s">
        <v>116</v>
      </c>
      <c r="L15" s="69">
        <v>620</v>
      </c>
      <c r="M15" s="15">
        <v>6153</v>
      </c>
      <c r="N15" s="91">
        <v>6153</v>
      </c>
      <c r="O15" s="91">
        <v>3292.5</v>
      </c>
      <c r="P15" s="72">
        <v>0</v>
      </c>
      <c r="Q15" s="72">
        <f t="shared" si="2"/>
        <v>53.510482691370065</v>
      </c>
      <c r="R15" s="145"/>
      <c r="S15" s="146"/>
    </row>
    <row r="16" spans="1:19" ht="41.25" customHeight="1">
      <c r="A16" s="82" t="s">
        <v>48</v>
      </c>
      <c r="B16" s="82"/>
      <c r="C16" s="82" t="s">
        <v>90</v>
      </c>
      <c r="D16" s="82" t="s">
        <v>18</v>
      </c>
      <c r="E16" s="83"/>
      <c r="F16" s="67" t="s">
        <v>111</v>
      </c>
      <c r="G16" s="68" t="s">
        <v>89</v>
      </c>
      <c r="H16" s="69">
        <v>938</v>
      </c>
      <c r="I16" s="86" t="s">
        <v>107</v>
      </c>
      <c r="J16" s="86" t="s">
        <v>88</v>
      </c>
      <c r="K16" s="88" t="s">
        <v>117</v>
      </c>
      <c r="L16" s="69">
        <v>620</v>
      </c>
      <c r="M16" s="15">
        <v>2057</v>
      </c>
      <c r="N16" s="92">
        <v>2057</v>
      </c>
      <c r="O16" s="92">
        <v>956.2</v>
      </c>
      <c r="P16" s="72">
        <f t="shared" si="5"/>
        <v>46.485172581429268</v>
      </c>
      <c r="Q16" s="72">
        <f t="shared" si="2"/>
        <v>46.485172581429268</v>
      </c>
      <c r="R16" s="66"/>
      <c r="S16" s="62"/>
    </row>
    <row r="17" spans="1:17" ht="41.25" customHeight="1">
      <c r="A17" s="82" t="s">
        <v>48</v>
      </c>
      <c r="B17" s="82"/>
      <c r="C17" s="82" t="s">
        <v>90</v>
      </c>
      <c r="D17" s="87" t="s">
        <v>122</v>
      </c>
      <c r="E17" s="70"/>
      <c r="F17" s="65" t="s">
        <v>112</v>
      </c>
      <c r="G17" s="68" t="s">
        <v>89</v>
      </c>
      <c r="H17" s="69">
        <v>938</v>
      </c>
      <c r="I17" s="86" t="s">
        <v>107</v>
      </c>
      <c r="J17" s="86" t="s">
        <v>88</v>
      </c>
      <c r="K17" s="88" t="s">
        <v>118</v>
      </c>
      <c r="L17" s="69">
        <v>620</v>
      </c>
      <c r="M17" s="15">
        <v>67306.399999999994</v>
      </c>
      <c r="N17" s="92">
        <v>67306.399999999994</v>
      </c>
      <c r="O17" s="92">
        <v>32718.1</v>
      </c>
      <c r="P17" s="72">
        <f t="shared" si="5"/>
        <v>48.610681896520987</v>
      </c>
      <c r="Q17" s="72">
        <f t="shared" si="2"/>
        <v>48.610681896520987</v>
      </c>
    </row>
    <row r="18" spans="1:17" ht="33.75">
      <c r="A18" s="87" t="s">
        <v>48</v>
      </c>
      <c r="B18" s="87"/>
      <c r="C18" s="87" t="s">
        <v>90</v>
      </c>
      <c r="D18" s="87" t="s">
        <v>121</v>
      </c>
      <c r="E18" s="70"/>
      <c r="F18" s="71" t="s">
        <v>113</v>
      </c>
      <c r="G18" s="68" t="s">
        <v>89</v>
      </c>
      <c r="H18" s="69">
        <v>938</v>
      </c>
      <c r="I18" s="86" t="s">
        <v>107</v>
      </c>
      <c r="J18" s="86" t="s">
        <v>88</v>
      </c>
      <c r="K18" s="86" t="s">
        <v>119</v>
      </c>
      <c r="L18" s="69">
        <v>620</v>
      </c>
      <c r="M18" s="15">
        <v>2909.1</v>
      </c>
      <c r="N18" s="93">
        <v>2909.1</v>
      </c>
      <c r="O18" s="93">
        <v>1317.8</v>
      </c>
      <c r="P18" s="72">
        <f t="shared" si="5"/>
        <v>45.299233439895495</v>
      </c>
      <c r="Q18" s="72">
        <f t="shared" si="2"/>
        <v>45.299233439895495</v>
      </c>
    </row>
  </sheetData>
  <mergeCells count="25">
    <mergeCell ref="A1:F1"/>
    <mergeCell ref="A9:A10"/>
    <mergeCell ref="B9:B10"/>
    <mergeCell ref="C9:C10"/>
    <mergeCell ref="D9:D10"/>
    <mergeCell ref="F9:F10"/>
    <mergeCell ref="A3:Q3"/>
    <mergeCell ref="F7:F8"/>
    <mergeCell ref="G7:G8"/>
    <mergeCell ref="H7:L7"/>
    <mergeCell ref="F5:O5"/>
    <mergeCell ref="A2:Q2"/>
    <mergeCell ref="R15:S15"/>
    <mergeCell ref="A7:E7"/>
    <mergeCell ref="E9:E10"/>
    <mergeCell ref="M7:O7"/>
    <mergeCell ref="P7:Q7"/>
    <mergeCell ref="R12:S12"/>
    <mergeCell ref="A11:A12"/>
    <mergeCell ref="B11:B12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0"/>
  <sheetViews>
    <sheetView topLeftCell="A7" workbookViewId="0">
      <selection activeCell="E10" sqref="E10"/>
    </sheetView>
  </sheetViews>
  <sheetFormatPr defaultRowHeight="15"/>
  <cols>
    <col min="1" max="1" width="8.140625" customWidth="1"/>
    <col min="2" max="2" width="8.85546875" customWidth="1"/>
    <col min="3" max="3" width="20.140625" customWidth="1"/>
    <col min="4" max="4" width="38.7109375" customWidth="1"/>
    <col min="5" max="5" width="17.85546875" customWidth="1"/>
    <col min="6" max="6" width="16.5703125" customWidth="1"/>
    <col min="7" max="7" width="14.85546875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1:7" ht="18.75">
      <c r="A1" s="169"/>
      <c r="B1" s="169"/>
      <c r="C1" s="169"/>
      <c r="D1" s="169"/>
      <c r="E1" s="12"/>
      <c r="F1" s="12"/>
      <c r="G1" s="12" t="s">
        <v>27</v>
      </c>
    </row>
    <row r="2" spans="1:7" ht="68.25" customHeight="1">
      <c r="A2" s="173" t="s">
        <v>92</v>
      </c>
      <c r="B2" s="173"/>
      <c r="C2" s="173"/>
      <c r="D2" s="173"/>
      <c r="E2" s="173"/>
      <c r="F2" s="173"/>
      <c r="G2" s="173"/>
    </row>
    <row r="3" spans="1:7" ht="39.75" customHeight="1">
      <c r="A3" s="64"/>
      <c r="B3" s="173" t="s">
        <v>124</v>
      </c>
      <c r="C3" s="173"/>
      <c r="D3" s="173"/>
      <c r="E3" s="173"/>
      <c r="F3" s="173"/>
      <c r="G3" s="173"/>
    </row>
    <row r="4" spans="1:7" ht="16.5" customHeight="1">
      <c r="A4" s="64"/>
      <c r="B4" s="64"/>
      <c r="C4" s="64"/>
      <c r="D4" s="64"/>
      <c r="E4" s="64"/>
      <c r="F4" s="64"/>
      <c r="G4" s="64"/>
    </row>
    <row r="5" spans="1:7" ht="18.75" customHeight="1">
      <c r="A5" s="64"/>
      <c r="B5" s="177" t="s">
        <v>178</v>
      </c>
      <c r="C5" s="177"/>
      <c r="D5" s="177"/>
      <c r="E5" s="177"/>
      <c r="F5" s="177"/>
      <c r="G5" s="177"/>
    </row>
    <row r="6" spans="1:7">
      <c r="A6" s="4"/>
      <c r="B6" s="4"/>
      <c r="C6" s="4"/>
      <c r="D6" s="4"/>
      <c r="E6" s="4"/>
      <c r="F6" s="4"/>
      <c r="G6" s="4"/>
    </row>
    <row r="7" spans="1:7" ht="29.25" customHeight="1">
      <c r="A7" s="170" t="s">
        <v>0</v>
      </c>
      <c r="B7" s="174"/>
      <c r="C7" s="170" t="s">
        <v>19</v>
      </c>
      <c r="D7" s="170" t="s">
        <v>20</v>
      </c>
      <c r="E7" s="170" t="s">
        <v>21</v>
      </c>
      <c r="F7" s="170"/>
      <c r="G7" s="170" t="s">
        <v>29</v>
      </c>
    </row>
    <row r="8" spans="1:7" ht="31.5" customHeight="1">
      <c r="A8" s="170"/>
      <c r="B8" s="174"/>
      <c r="C8" s="174" t="s">
        <v>9</v>
      </c>
      <c r="D8" s="174"/>
      <c r="E8" s="175" t="s">
        <v>28</v>
      </c>
      <c r="F8" s="175" t="s">
        <v>83</v>
      </c>
      <c r="G8" s="170"/>
    </row>
    <row r="9" spans="1:7" ht="30.75" customHeight="1">
      <c r="A9" s="5" t="s">
        <v>5</v>
      </c>
      <c r="B9" s="5" t="s">
        <v>6</v>
      </c>
      <c r="C9" s="174"/>
      <c r="D9" s="174"/>
      <c r="E9" s="175"/>
      <c r="F9" s="176"/>
      <c r="G9" s="170"/>
    </row>
    <row r="10" spans="1:7">
      <c r="A10" s="171" t="s">
        <v>48</v>
      </c>
      <c r="B10" s="171"/>
      <c r="C10" s="172" t="s">
        <v>125</v>
      </c>
      <c r="D10" s="74" t="s">
        <v>93</v>
      </c>
      <c r="E10" s="13">
        <f>E11+E17</f>
        <v>107015.5</v>
      </c>
      <c r="F10" s="13">
        <f>F11+F17</f>
        <v>87251.900000000009</v>
      </c>
      <c r="G10" s="13">
        <f>F10/E10*100</f>
        <v>81.532021062369481</v>
      </c>
    </row>
    <row r="11" spans="1:7">
      <c r="A11" s="171"/>
      <c r="B11" s="171"/>
      <c r="C11" s="172"/>
      <c r="D11" s="75" t="s">
        <v>94</v>
      </c>
      <c r="E11" s="14">
        <f>E13+E14</f>
        <v>79395.5</v>
      </c>
      <c r="F11" s="14">
        <f>F13+F14</f>
        <v>79771.8</v>
      </c>
      <c r="G11" s="13">
        <f t="shared" ref="G11:G17" si="0">F11/E11*100</f>
        <v>100.47395633253775</v>
      </c>
    </row>
    <row r="12" spans="1:7">
      <c r="A12" s="171"/>
      <c r="B12" s="171"/>
      <c r="C12" s="172"/>
      <c r="D12" s="76" t="s">
        <v>22</v>
      </c>
      <c r="E12" s="14"/>
      <c r="F12" s="15"/>
      <c r="G12" s="13"/>
    </row>
    <row r="13" spans="1:7" ht="24.75">
      <c r="A13" s="171"/>
      <c r="B13" s="171"/>
      <c r="C13" s="172"/>
      <c r="D13" s="76" t="s">
        <v>95</v>
      </c>
      <c r="E13" s="14">
        <f>Форма1!M10-'Форма 2'!E14</f>
        <v>79259.199999999997</v>
      </c>
      <c r="F13" s="14">
        <f>Форма1!N10-'Форма 2'!F14</f>
        <v>79771.8</v>
      </c>
      <c r="G13" s="13">
        <f t="shared" si="0"/>
        <v>100.64673880130005</v>
      </c>
    </row>
    <row r="14" spans="1:7">
      <c r="A14" s="171"/>
      <c r="B14" s="171"/>
      <c r="C14" s="172"/>
      <c r="D14" s="76" t="s">
        <v>96</v>
      </c>
      <c r="E14" s="14">
        <f>Форма1!N11</f>
        <v>136.30000000000001</v>
      </c>
      <c r="F14" s="14">
        <f>Форма1!O11</f>
        <v>0</v>
      </c>
      <c r="G14" s="13">
        <v>0</v>
      </c>
    </row>
    <row r="15" spans="1:7">
      <c r="A15" s="171"/>
      <c r="B15" s="171"/>
      <c r="C15" s="172"/>
      <c r="D15" s="76" t="s">
        <v>97</v>
      </c>
      <c r="E15" s="14">
        <v>0</v>
      </c>
      <c r="F15" s="15">
        <v>0</v>
      </c>
      <c r="G15" s="13">
        <v>0</v>
      </c>
    </row>
    <row r="16" spans="1:7" ht="36.75">
      <c r="A16" s="171"/>
      <c r="B16" s="171"/>
      <c r="C16" s="172"/>
      <c r="D16" s="75" t="s">
        <v>98</v>
      </c>
      <c r="E16" s="14">
        <v>0</v>
      </c>
      <c r="F16" s="15">
        <v>0</v>
      </c>
      <c r="G16" s="13">
        <v>0</v>
      </c>
    </row>
    <row r="17" spans="1:7">
      <c r="A17" s="171"/>
      <c r="B17" s="171"/>
      <c r="C17" s="172"/>
      <c r="D17" s="75" t="s">
        <v>99</v>
      </c>
      <c r="E17" s="14">
        <v>27620</v>
      </c>
      <c r="F17" s="15">
        <v>7480.1</v>
      </c>
      <c r="G17" s="13">
        <f t="shared" si="0"/>
        <v>27.082186821144099</v>
      </c>
    </row>
    <row r="20" spans="1:7">
      <c r="A20" s="27"/>
    </row>
  </sheetData>
  <mergeCells count="14">
    <mergeCell ref="A1:D1"/>
    <mergeCell ref="E7:F7"/>
    <mergeCell ref="G7:G9"/>
    <mergeCell ref="A10:A17"/>
    <mergeCell ref="B10:B17"/>
    <mergeCell ref="C10:C17"/>
    <mergeCell ref="A2:G2"/>
    <mergeCell ref="A7:B8"/>
    <mergeCell ref="C7:C9"/>
    <mergeCell ref="D7:D9"/>
    <mergeCell ref="E8:E9"/>
    <mergeCell ref="F8:F9"/>
    <mergeCell ref="B3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4"/>
  <sheetViews>
    <sheetView topLeftCell="A22" workbookViewId="0">
      <selection activeCell="I9" sqref="I9"/>
    </sheetView>
  </sheetViews>
  <sheetFormatPr defaultRowHeight="15"/>
  <cols>
    <col min="1" max="1" width="3.85546875" style="133" customWidth="1"/>
    <col min="2" max="2" width="3.7109375" style="133" customWidth="1"/>
    <col min="3" max="3" width="3.5703125" style="134" customWidth="1"/>
    <col min="4" max="4" width="3.28515625" style="133" customWidth="1"/>
    <col min="5" max="5" width="19.42578125" style="135" customWidth="1"/>
    <col min="6" max="6" width="16.140625" style="133" customWidth="1"/>
    <col min="7" max="7" width="8.85546875" style="133" customWidth="1"/>
    <col min="8" max="8" width="9.5703125" style="133" customWidth="1"/>
    <col min="9" max="9" width="30.42578125" style="133" customWidth="1"/>
    <col min="10" max="10" width="17.5703125" style="133" customWidth="1"/>
    <col min="11" max="11" width="8.28515625" style="133" customWidth="1"/>
  </cols>
  <sheetData>
    <row r="3" spans="1:11">
      <c r="A3" s="179" t="s">
        <v>40</v>
      </c>
      <c r="B3" s="180"/>
      <c r="C3" s="180"/>
      <c r="D3" s="180"/>
      <c r="E3" s="180"/>
      <c r="F3" s="180"/>
      <c r="G3" s="180"/>
      <c r="H3" s="180"/>
      <c r="I3" s="180"/>
      <c r="J3" s="180"/>
      <c r="K3" s="108"/>
    </row>
    <row r="4" spans="1:11">
      <c r="A4" s="109"/>
      <c r="B4" s="109"/>
      <c r="C4" s="110"/>
      <c r="D4" s="111"/>
      <c r="E4" s="112"/>
      <c r="F4" s="17"/>
      <c r="G4" s="17"/>
      <c r="H4" s="17"/>
      <c r="I4" s="111"/>
      <c r="J4" s="113"/>
      <c r="K4" s="108"/>
    </row>
    <row r="5" spans="1:11" ht="39.75" customHeight="1">
      <c r="A5" s="181" t="s">
        <v>0</v>
      </c>
      <c r="B5" s="182"/>
      <c r="C5" s="182"/>
      <c r="D5" s="183"/>
      <c r="E5" s="184" t="s">
        <v>41</v>
      </c>
      <c r="F5" s="184" t="s">
        <v>42</v>
      </c>
      <c r="G5" s="184" t="s">
        <v>43</v>
      </c>
      <c r="H5" s="184" t="s">
        <v>44</v>
      </c>
      <c r="I5" s="184" t="s">
        <v>45</v>
      </c>
      <c r="J5" s="186" t="s">
        <v>46</v>
      </c>
      <c r="K5" s="178" t="s">
        <v>47</v>
      </c>
    </row>
    <row r="6" spans="1:11" ht="48.75" customHeight="1">
      <c r="A6" s="97" t="s">
        <v>5</v>
      </c>
      <c r="B6" s="97" t="s">
        <v>6</v>
      </c>
      <c r="C6" s="88" t="s">
        <v>7</v>
      </c>
      <c r="D6" s="97" t="s">
        <v>8</v>
      </c>
      <c r="E6" s="185"/>
      <c r="F6" s="185"/>
      <c r="G6" s="185"/>
      <c r="H6" s="185"/>
      <c r="I6" s="185"/>
      <c r="J6" s="187"/>
      <c r="K6" s="178"/>
    </row>
    <row r="7" spans="1:11" ht="48.75" customHeight="1">
      <c r="A7" s="88" t="s">
        <v>48</v>
      </c>
      <c r="B7" s="98"/>
      <c r="C7" s="88"/>
      <c r="D7" s="98"/>
      <c r="E7" s="98" t="s">
        <v>180</v>
      </c>
      <c r="F7" s="115"/>
      <c r="G7" s="115"/>
      <c r="H7" s="115"/>
      <c r="I7" s="115"/>
      <c r="J7" s="116"/>
      <c r="K7" s="114"/>
    </row>
    <row r="8" spans="1:11" s="99" customFormat="1" ht="78" customHeight="1">
      <c r="A8" s="117" t="s">
        <v>48</v>
      </c>
      <c r="B8" s="96">
        <v>1</v>
      </c>
      <c r="C8" s="117" t="s">
        <v>88</v>
      </c>
      <c r="D8" s="96"/>
      <c r="E8" s="120" t="s">
        <v>132</v>
      </c>
      <c r="F8" s="120" t="s">
        <v>89</v>
      </c>
      <c r="G8" s="142" t="s">
        <v>133</v>
      </c>
      <c r="H8" s="127" t="s">
        <v>136</v>
      </c>
      <c r="I8" s="138"/>
      <c r="J8" s="118"/>
      <c r="K8" s="119"/>
    </row>
    <row r="9" spans="1:11" ht="134.25" customHeight="1">
      <c r="A9" s="87" t="s">
        <v>48</v>
      </c>
      <c r="B9" s="87" t="s">
        <v>17</v>
      </c>
      <c r="C9" s="87" t="s">
        <v>88</v>
      </c>
      <c r="D9" s="97">
        <v>1</v>
      </c>
      <c r="E9" s="140" t="s">
        <v>120</v>
      </c>
      <c r="F9" s="120" t="s">
        <v>89</v>
      </c>
      <c r="G9" s="141" t="s">
        <v>133</v>
      </c>
      <c r="H9" s="127" t="s">
        <v>136</v>
      </c>
      <c r="I9" s="120" t="s">
        <v>179</v>
      </c>
      <c r="J9" s="132" t="s">
        <v>181</v>
      </c>
      <c r="K9" s="121"/>
    </row>
    <row r="10" spans="1:11" ht="126.75" customHeight="1">
      <c r="A10" s="87" t="s">
        <v>48</v>
      </c>
      <c r="B10" s="87" t="s">
        <v>17</v>
      </c>
      <c r="C10" s="87" t="s">
        <v>88</v>
      </c>
      <c r="D10" s="87" t="s">
        <v>18</v>
      </c>
      <c r="E10" s="122" t="s">
        <v>135</v>
      </c>
      <c r="F10" s="96" t="s">
        <v>134</v>
      </c>
      <c r="G10" s="103" t="s">
        <v>133</v>
      </c>
      <c r="H10" s="101" t="s">
        <v>136</v>
      </c>
      <c r="I10" s="122" t="s">
        <v>149</v>
      </c>
      <c r="J10" s="123" t="s">
        <v>190</v>
      </c>
      <c r="K10" s="124"/>
    </row>
    <row r="11" spans="1:11" ht="72">
      <c r="A11" s="87" t="s">
        <v>48</v>
      </c>
      <c r="B11" s="87" t="s">
        <v>17</v>
      </c>
      <c r="C11" s="87" t="s">
        <v>88</v>
      </c>
      <c r="D11" s="87" t="s">
        <v>122</v>
      </c>
      <c r="E11" s="101" t="s">
        <v>137</v>
      </c>
      <c r="F11" s="96" t="s">
        <v>89</v>
      </c>
      <c r="G11" s="103" t="s">
        <v>133</v>
      </c>
      <c r="H11" s="101" t="s">
        <v>136</v>
      </c>
      <c r="I11" s="127" t="s">
        <v>150</v>
      </c>
      <c r="J11" s="123" t="s">
        <v>182</v>
      </c>
      <c r="K11" s="126"/>
    </row>
    <row r="12" spans="1:11" ht="124.5" customHeight="1">
      <c r="A12" s="87" t="s">
        <v>48</v>
      </c>
      <c r="B12" s="87" t="s">
        <v>17</v>
      </c>
      <c r="C12" s="87" t="s">
        <v>88</v>
      </c>
      <c r="D12" s="87" t="s">
        <v>121</v>
      </c>
      <c r="E12" s="101" t="s">
        <v>138</v>
      </c>
      <c r="F12" s="96" t="s">
        <v>89</v>
      </c>
      <c r="G12" s="103" t="s">
        <v>133</v>
      </c>
      <c r="H12" s="101" t="s">
        <v>136</v>
      </c>
      <c r="I12" s="127" t="s">
        <v>151</v>
      </c>
      <c r="J12" s="123" t="s">
        <v>183</v>
      </c>
      <c r="K12" s="128"/>
    </row>
    <row r="13" spans="1:11" s="99" customFormat="1" ht="156" customHeight="1">
      <c r="A13" s="129" t="s">
        <v>48</v>
      </c>
      <c r="B13" s="129" t="s">
        <v>17</v>
      </c>
      <c r="C13" s="129" t="s">
        <v>147</v>
      </c>
      <c r="D13" s="129" t="s">
        <v>148</v>
      </c>
      <c r="E13" s="100" t="s">
        <v>139</v>
      </c>
      <c r="F13" s="96" t="s">
        <v>89</v>
      </c>
      <c r="G13" s="103" t="s">
        <v>133</v>
      </c>
      <c r="H13" s="101" t="s">
        <v>136</v>
      </c>
      <c r="I13" s="127" t="s">
        <v>152</v>
      </c>
      <c r="J13" s="130" t="s">
        <v>184</v>
      </c>
      <c r="K13" s="119"/>
    </row>
    <row r="14" spans="1:11" ht="158.25" customHeight="1">
      <c r="A14" s="87" t="s">
        <v>48</v>
      </c>
      <c r="B14" s="87" t="s">
        <v>17</v>
      </c>
      <c r="C14" s="87" t="s">
        <v>48</v>
      </c>
      <c r="D14" s="97"/>
      <c r="E14" s="101" t="s">
        <v>140</v>
      </c>
      <c r="F14" s="96" t="s">
        <v>89</v>
      </c>
      <c r="G14" s="103" t="s">
        <v>133</v>
      </c>
      <c r="H14" s="101" t="s">
        <v>136</v>
      </c>
      <c r="I14" s="127" t="s">
        <v>153</v>
      </c>
      <c r="J14" s="131"/>
      <c r="K14" s="121"/>
    </row>
    <row r="15" spans="1:11" ht="168" customHeight="1">
      <c r="A15" s="87" t="s">
        <v>48</v>
      </c>
      <c r="B15" s="87" t="s">
        <v>17</v>
      </c>
      <c r="C15" s="87" t="s">
        <v>48</v>
      </c>
      <c r="D15" s="87" t="s">
        <v>17</v>
      </c>
      <c r="E15" s="100" t="s">
        <v>141</v>
      </c>
      <c r="F15" s="96" t="s">
        <v>89</v>
      </c>
      <c r="G15" s="103" t="s">
        <v>133</v>
      </c>
      <c r="H15" s="101" t="s">
        <v>136</v>
      </c>
      <c r="I15" s="101" t="s">
        <v>154</v>
      </c>
      <c r="J15" s="143" t="s">
        <v>185</v>
      </c>
      <c r="K15" s="124"/>
    </row>
    <row r="16" spans="1:11" ht="111.75" customHeight="1">
      <c r="A16" s="87" t="s">
        <v>48</v>
      </c>
      <c r="B16" s="87" t="s">
        <v>17</v>
      </c>
      <c r="C16" s="87" t="s">
        <v>48</v>
      </c>
      <c r="D16" s="87" t="s">
        <v>18</v>
      </c>
      <c r="E16" s="101" t="s">
        <v>106</v>
      </c>
      <c r="F16" s="96" t="s">
        <v>89</v>
      </c>
      <c r="G16" s="103" t="s">
        <v>133</v>
      </c>
      <c r="H16" s="101" t="s">
        <v>136</v>
      </c>
      <c r="I16" s="127" t="s">
        <v>155</v>
      </c>
      <c r="J16" s="137" t="s">
        <v>186</v>
      </c>
      <c r="K16" s="126"/>
    </row>
    <row r="17" spans="1:11" ht="82.5" customHeight="1">
      <c r="A17" s="87" t="s">
        <v>48</v>
      </c>
      <c r="B17" s="87" t="s">
        <v>17</v>
      </c>
      <c r="C17" s="87" t="s">
        <v>48</v>
      </c>
      <c r="D17" s="87" t="s">
        <v>122</v>
      </c>
      <c r="E17" s="100" t="s">
        <v>142</v>
      </c>
      <c r="F17" s="101" t="s">
        <v>143</v>
      </c>
      <c r="G17" s="103" t="s">
        <v>133</v>
      </c>
      <c r="H17" s="101" t="s">
        <v>136</v>
      </c>
      <c r="I17" s="127" t="s">
        <v>156</v>
      </c>
      <c r="J17" s="123" t="s">
        <v>177</v>
      </c>
      <c r="K17" s="128"/>
    </row>
    <row r="18" spans="1:11" ht="108.75" customHeight="1">
      <c r="A18" s="87" t="s">
        <v>48</v>
      </c>
      <c r="B18" s="87" t="s">
        <v>17</v>
      </c>
      <c r="C18" s="87" t="s">
        <v>48</v>
      </c>
      <c r="D18" s="87" t="s">
        <v>121</v>
      </c>
      <c r="E18" s="101" t="s">
        <v>109</v>
      </c>
      <c r="F18" s="101" t="s">
        <v>143</v>
      </c>
      <c r="G18" s="103" t="s">
        <v>133</v>
      </c>
      <c r="H18" s="101" t="s">
        <v>136</v>
      </c>
      <c r="I18" s="127" t="s">
        <v>157</v>
      </c>
      <c r="J18" s="136" t="s">
        <v>163</v>
      </c>
      <c r="K18" s="124"/>
    </row>
    <row r="19" spans="1:11" ht="72">
      <c r="A19" s="87" t="s">
        <v>48</v>
      </c>
      <c r="B19" s="87" t="s">
        <v>17</v>
      </c>
      <c r="C19" s="87" t="s">
        <v>90</v>
      </c>
      <c r="D19" s="87"/>
      <c r="E19" s="101" t="s">
        <v>144</v>
      </c>
      <c r="F19" s="96" t="s">
        <v>89</v>
      </c>
      <c r="G19" s="103" t="s">
        <v>133</v>
      </c>
      <c r="H19" s="101" t="s">
        <v>136</v>
      </c>
      <c r="I19" s="132"/>
      <c r="J19" s="123"/>
      <c r="K19" s="126"/>
    </row>
    <row r="20" spans="1:11" ht="87" customHeight="1">
      <c r="A20" s="87" t="s">
        <v>48</v>
      </c>
      <c r="B20" s="87" t="s">
        <v>17</v>
      </c>
      <c r="C20" s="87" t="s">
        <v>90</v>
      </c>
      <c r="D20" s="87" t="s">
        <v>17</v>
      </c>
      <c r="E20" s="100" t="s">
        <v>110</v>
      </c>
      <c r="F20" s="96" t="s">
        <v>89</v>
      </c>
      <c r="G20" s="103" t="s">
        <v>133</v>
      </c>
      <c r="H20" s="101" t="s">
        <v>136</v>
      </c>
      <c r="I20" s="127" t="s">
        <v>158</v>
      </c>
      <c r="J20" s="123" t="s">
        <v>161</v>
      </c>
      <c r="K20" s="128"/>
    </row>
    <row r="21" spans="1:11" ht="86.25" customHeight="1">
      <c r="A21" s="87" t="s">
        <v>48</v>
      </c>
      <c r="B21" s="87" t="s">
        <v>17</v>
      </c>
      <c r="C21" s="87" t="s">
        <v>90</v>
      </c>
      <c r="D21" s="87" t="s">
        <v>18</v>
      </c>
      <c r="E21" s="101" t="s">
        <v>111</v>
      </c>
      <c r="F21" s="96" t="s">
        <v>89</v>
      </c>
      <c r="G21" s="103" t="s">
        <v>133</v>
      </c>
      <c r="H21" s="101" t="s">
        <v>136</v>
      </c>
      <c r="I21" s="125" t="s">
        <v>159</v>
      </c>
      <c r="J21" s="123" t="s">
        <v>189</v>
      </c>
      <c r="K21" s="124"/>
    </row>
    <row r="22" spans="1:11" ht="72">
      <c r="A22" s="87" t="s">
        <v>48</v>
      </c>
      <c r="B22" s="87" t="s">
        <v>17</v>
      </c>
      <c r="C22" s="87" t="s">
        <v>90</v>
      </c>
      <c r="D22" s="87" t="s">
        <v>122</v>
      </c>
      <c r="E22" s="100" t="s">
        <v>112</v>
      </c>
      <c r="F22" s="96" t="s">
        <v>89</v>
      </c>
      <c r="G22" s="103" t="s">
        <v>133</v>
      </c>
      <c r="H22" s="101" t="s">
        <v>136</v>
      </c>
      <c r="I22" s="127" t="s">
        <v>160</v>
      </c>
      <c r="J22" s="123" t="s">
        <v>187</v>
      </c>
      <c r="K22" s="126"/>
    </row>
    <row r="23" spans="1:11" ht="72">
      <c r="A23" s="87" t="s">
        <v>48</v>
      </c>
      <c r="B23" s="87" t="s">
        <v>17</v>
      </c>
      <c r="C23" s="87" t="s">
        <v>90</v>
      </c>
      <c r="D23" s="87" t="s">
        <v>121</v>
      </c>
      <c r="E23" s="101" t="s">
        <v>145</v>
      </c>
      <c r="F23" s="96" t="s">
        <v>89</v>
      </c>
      <c r="G23" s="103" t="s">
        <v>133</v>
      </c>
      <c r="H23" s="101" t="s">
        <v>136</v>
      </c>
      <c r="I23" s="101" t="s">
        <v>113</v>
      </c>
      <c r="J23" s="123" t="s">
        <v>162</v>
      </c>
      <c r="K23" s="128"/>
    </row>
    <row r="24" spans="1:11" ht="72">
      <c r="A24" s="87" t="s">
        <v>48</v>
      </c>
      <c r="B24" s="87" t="s">
        <v>17</v>
      </c>
      <c r="C24" s="87" t="s">
        <v>90</v>
      </c>
      <c r="D24" s="87" t="s">
        <v>148</v>
      </c>
      <c r="E24" s="101" t="s">
        <v>146</v>
      </c>
      <c r="F24" s="96" t="s">
        <v>89</v>
      </c>
      <c r="G24" s="103" t="s">
        <v>133</v>
      </c>
      <c r="H24" s="101" t="s">
        <v>136</v>
      </c>
      <c r="I24" s="103" t="s">
        <v>146</v>
      </c>
      <c r="J24" s="123" t="s">
        <v>188</v>
      </c>
      <c r="K24" s="124"/>
    </row>
  </sheetData>
  <mergeCells count="9">
    <mergeCell ref="K5:K6"/>
    <mergeCell ref="A3:J3"/>
    <mergeCell ref="A5:D5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17"/>
  <sheetViews>
    <sheetView topLeftCell="A7" workbookViewId="0">
      <selection activeCell="F7" sqref="F7"/>
    </sheetView>
  </sheetViews>
  <sheetFormatPr defaultRowHeight="15"/>
  <cols>
    <col min="4" max="4" width="25.85546875" customWidth="1"/>
    <col min="5" max="5" width="29.42578125" customWidth="1"/>
  </cols>
  <sheetData>
    <row r="2" spans="1:11" ht="18.75">
      <c r="J2" s="169" t="s">
        <v>36</v>
      </c>
      <c r="K2" s="169"/>
    </row>
    <row r="3" spans="1:11" ht="16.5">
      <c r="A3" s="192"/>
      <c r="B3" s="192"/>
      <c r="C3" s="192"/>
      <c r="D3" s="192"/>
      <c r="E3" s="192"/>
      <c r="F3" s="21"/>
      <c r="G3" s="21"/>
      <c r="H3" s="21"/>
      <c r="I3" s="21"/>
      <c r="J3" s="21"/>
      <c r="K3" s="22"/>
    </row>
    <row r="4" spans="1:11" ht="90" customHeight="1">
      <c r="A4" s="168" t="s">
        <v>100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1" ht="45" customHeight="1">
      <c r="A5" s="16"/>
      <c r="B5" s="168" t="s">
        <v>124</v>
      </c>
      <c r="C5" s="168"/>
      <c r="D5" s="168"/>
      <c r="E5" s="168"/>
      <c r="F5" s="168"/>
      <c r="G5" s="168"/>
      <c r="H5" s="168"/>
      <c r="I5" s="168"/>
      <c r="J5" s="168"/>
      <c r="K5" s="168"/>
    </row>
    <row r="6" spans="1:11" ht="18.75">
      <c r="A6" s="16"/>
      <c r="B6" s="77"/>
      <c r="C6" s="193"/>
      <c r="D6" s="193"/>
      <c r="E6" s="193"/>
      <c r="F6" s="193"/>
      <c r="G6" s="193"/>
      <c r="H6" s="193"/>
      <c r="I6" s="193"/>
      <c r="J6" s="193"/>
      <c r="K6" s="17"/>
    </row>
    <row r="7" spans="1:11" ht="18.75">
      <c r="A7" s="16"/>
      <c r="B7" s="79" t="s">
        <v>101</v>
      </c>
      <c r="C7" s="77"/>
      <c r="D7" s="78"/>
      <c r="E7" s="139" t="s">
        <v>176</v>
      </c>
      <c r="F7" s="78"/>
      <c r="G7" s="78"/>
      <c r="H7" s="78"/>
      <c r="I7" s="78"/>
      <c r="J7" s="78"/>
      <c r="K7" s="17"/>
    </row>
    <row r="8" spans="1:11">
      <c r="A8" s="16"/>
      <c r="B8" s="16"/>
      <c r="C8" s="16"/>
      <c r="D8" s="17"/>
      <c r="E8" s="17"/>
      <c r="F8" s="17"/>
      <c r="G8" s="17"/>
      <c r="H8" s="17"/>
      <c r="I8" s="17"/>
      <c r="J8" s="17"/>
      <c r="K8" s="17"/>
    </row>
    <row r="9" spans="1:11" ht="43.5" customHeight="1">
      <c r="A9" s="184" t="s">
        <v>0</v>
      </c>
      <c r="B9" s="184"/>
      <c r="C9" s="184" t="s">
        <v>10</v>
      </c>
      <c r="D9" s="184" t="s">
        <v>30</v>
      </c>
      <c r="E9" s="184" t="s">
        <v>31</v>
      </c>
      <c r="F9" s="184" t="s">
        <v>32</v>
      </c>
      <c r="G9" s="195" t="s">
        <v>86</v>
      </c>
      <c r="H9" s="195" t="s">
        <v>87</v>
      </c>
      <c r="I9" s="184" t="s">
        <v>37</v>
      </c>
      <c r="J9" s="184" t="s">
        <v>38</v>
      </c>
      <c r="K9" s="184" t="s">
        <v>39</v>
      </c>
    </row>
    <row r="10" spans="1:11" ht="41.25" customHeight="1">
      <c r="A10" s="28" t="s">
        <v>5</v>
      </c>
      <c r="B10" s="28" t="s">
        <v>6</v>
      </c>
      <c r="C10" s="194"/>
      <c r="D10" s="190" t="s">
        <v>33</v>
      </c>
      <c r="E10" s="190" t="s">
        <v>9</v>
      </c>
      <c r="F10" s="190"/>
      <c r="G10" s="196"/>
      <c r="H10" s="196"/>
      <c r="I10" s="190"/>
      <c r="J10" s="190"/>
      <c r="K10" s="190"/>
    </row>
    <row r="11" spans="1:11">
      <c r="A11" s="18"/>
      <c r="B11" s="19"/>
      <c r="C11" s="19"/>
      <c r="D11" s="191"/>
      <c r="E11" s="191"/>
      <c r="F11" s="191"/>
      <c r="G11" s="191"/>
      <c r="H11" s="191"/>
      <c r="I11" s="191"/>
      <c r="J11" s="191"/>
      <c r="K11" s="191"/>
    </row>
    <row r="12" spans="1:11" ht="33.75" customHeight="1">
      <c r="A12" s="171" t="s">
        <v>48</v>
      </c>
      <c r="B12" s="184"/>
      <c r="C12" s="171" t="s">
        <v>16</v>
      </c>
      <c r="D12" s="189" t="s">
        <v>126</v>
      </c>
      <c r="E12" s="80" t="s">
        <v>127</v>
      </c>
      <c r="F12" s="20" t="s">
        <v>128</v>
      </c>
      <c r="G12" s="94">
        <v>1124</v>
      </c>
      <c r="H12" s="69">
        <v>1124</v>
      </c>
      <c r="I12" s="69">
        <v>1119</v>
      </c>
      <c r="J12" s="95">
        <f>I12/G12*100</f>
        <v>99.555160142348754</v>
      </c>
      <c r="K12" s="95">
        <f>I12/H12*100</f>
        <v>99.555160142348754</v>
      </c>
    </row>
    <row r="13" spans="1:11" ht="57.75" customHeight="1">
      <c r="A13" s="171"/>
      <c r="B13" s="184"/>
      <c r="C13" s="188"/>
      <c r="D13" s="189" t="s">
        <v>102</v>
      </c>
      <c r="E13" s="80" t="s">
        <v>103</v>
      </c>
      <c r="F13" s="20" t="s">
        <v>35</v>
      </c>
      <c r="G13" s="15">
        <v>67306.399999999994</v>
      </c>
      <c r="H13" s="15">
        <v>67306.399999999994</v>
      </c>
      <c r="I13" s="15">
        <v>32718.1</v>
      </c>
      <c r="J13" s="95">
        <f t="shared" ref="J13:J15" si="0">I13/G13*100</f>
        <v>48.610681896520987</v>
      </c>
      <c r="K13" s="95">
        <f t="shared" ref="K13:K15" si="1">I13/H13*100</f>
        <v>48.610681896520987</v>
      </c>
    </row>
    <row r="14" spans="1:11" ht="31.5" customHeight="1">
      <c r="A14" s="171" t="s">
        <v>48</v>
      </c>
      <c r="B14" s="184"/>
      <c r="C14" s="171" t="s">
        <v>16</v>
      </c>
      <c r="D14" s="189" t="s">
        <v>129</v>
      </c>
      <c r="E14" s="81" t="s">
        <v>130</v>
      </c>
      <c r="F14" s="20" t="s">
        <v>34</v>
      </c>
      <c r="G14" s="94">
        <v>44</v>
      </c>
      <c r="H14" s="94">
        <v>44</v>
      </c>
      <c r="I14" s="94">
        <v>14</v>
      </c>
      <c r="J14" s="95">
        <f t="shared" si="0"/>
        <v>31.818181818181817</v>
      </c>
      <c r="K14" s="95">
        <f t="shared" si="1"/>
        <v>31.818181818181817</v>
      </c>
    </row>
    <row r="15" spans="1:11" ht="47.25" customHeight="1">
      <c r="A15" s="171"/>
      <c r="B15" s="184"/>
      <c r="C15" s="188"/>
      <c r="D15" s="189"/>
      <c r="E15" s="80" t="s">
        <v>103</v>
      </c>
      <c r="F15" s="20" t="s">
        <v>35</v>
      </c>
      <c r="G15" s="15">
        <v>170</v>
      </c>
      <c r="H15" s="15">
        <v>170</v>
      </c>
      <c r="I15" s="15">
        <v>46.5</v>
      </c>
      <c r="J15" s="95">
        <f t="shared" si="0"/>
        <v>27.352941176470591</v>
      </c>
      <c r="K15" s="95">
        <f t="shared" si="1"/>
        <v>27.352941176470591</v>
      </c>
    </row>
    <row r="17" spans="7:9">
      <c r="G17" s="61"/>
      <c r="H17" s="61"/>
      <c r="I17" s="61"/>
    </row>
  </sheetData>
  <mergeCells count="24">
    <mergeCell ref="J2:K2"/>
    <mergeCell ref="A3:E3"/>
    <mergeCell ref="A4:K4"/>
    <mergeCell ref="C6:J6"/>
    <mergeCell ref="A9:B9"/>
    <mergeCell ref="C9:C10"/>
    <mergeCell ref="D9:D10"/>
    <mergeCell ref="E9:E10"/>
    <mergeCell ref="F9:F10"/>
    <mergeCell ref="G9:G10"/>
    <mergeCell ref="H9:H10"/>
    <mergeCell ref="J9:J10"/>
    <mergeCell ref="K9:K10"/>
    <mergeCell ref="B5:K5"/>
    <mergeCell ref="A14:A15"/>
    <mergeCell ref="B14:B15"/>
    <mergeCell ref="C14:C15"/>
    <mergeCell ref="D14:D15"/>
    <mergeCell ref="I9:I10"/>
    <mergeCell ref="D11:K11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K18"/>
  <sheetViews>
    <sheetView topLeftCell="A6" workbookViewId="0">
      <selection activeCell="J10" sqref="J10"/>
    </sheetView>
  </sheetViews>
  <sheetFormatPr defaultRowHeight="15"/>
  <cols>
    <col min="1" max="1" width="3.85546875" customWidth="1"/>
    <col min="2" max="2" width="4.140625" customWidth="1"/>
    <col min="3" max="3" width="6.7109375" customWidth="1"/>
    <col min="4" max="4" width="37.7109375" customWidth="1"/>
    <col min="5" max="5" width="7.140625" customWidth="1"/>
    <col min="11" max="11" width="10" customWidth="1"/>
  </cols>
  <sheetData>
    <row r="3" spans="1:11">
      <c r="A3" s="16"/>
      <c r="B3" s="198" t="s">
        <v>49</v>
      </c>
      <c r="C3" s="198"/>
      <c r="D3" s="198"/>
      <c r="E3" s="198"/>
      <c r="F3" s="198"/>
      <c r="G3" s="198"/>
      <c r="H3" s="198"/>
      <c r="I3" s="198"/>
      <c r="J3" s="198"/>
      <c r="K3" s="198"/>
    </row>
    <row r="4" spans="1:1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>
      <c r="A5" s="199" t="s">
        <v>0</v>
      </c>
      <c r="B5" s="200"/>
      <c r="C5" s="199" t="s">
        <v>50</v>
      </c>
      <c r="D5" s="199" t="s">
        <v>51</v>
      </c>
      <c r="E5" s="199" t="s">
        <v>52</v>
      </c>
      <c r="F5" s="199" t="s">
        <v>53</v>
      </c>
      <c r="G5" s="199"/>
      <c r="H5" s="199"/>
      <c r="I5" s="201" t="s">
        <v>54</v>
      </c>
      <c r="J5" s="201" t="s">
        <v>55</v>
      </c>
      <c r="K5" s="201" t="s">
        <v>56</v>
      </c>
    </row>
    <row r="6" spans="1:11" ht="20.25" customHeight="1">
      <c r="A6" s="200"/>
      <c r="B6" s="200"/>
      <c r="C6" s="199"/>
      <c r="D6" s="199"/>
      <c r="E6" s="199"/>
      <c r="F6" s="199" t="s">
        <v>57</v>
      </c>
      <c r="G6" s="199" t="s">
        <v>58</v>
      </c>
      <c r="H6" s="199" t="s">
        <v>59</v>
      </c>
      <c r="I6" s="202"/>
      <c r="J6" s="202"/>
      <c r="K6" s="204"/>
    </row>
    <row r="7" spans="1:11" ht="75" customHeight="1">
      <c r="A7" s="29" t="s">
        <v>5</v>
      </c>
      <c r="B7" s="29" t="s">
        <v>6</v>
      </c>
      <c r="C7" s="199"/>
      <c r="D7" s="200"/>
      <c r="E7" s="200"/>
      <c r="F7" s="199"/>
      <c r="G7" s="199"/>
      <c r="H7" s="199"/>
      <c r="I7" s="203"/>
      <c r="J7" s="203"/>
      <c r="K7" s="205"/>
    </row>
    <row r="8" spans="1:11">
      <c r="A8" s="30" t="s">
        <v>17</v>
      </c>
      <c r="B8" s="30" t="s">
        <v>18</v>
      </c>
      <c r="C8" s="31">
        <v>3</v>
      </c>
      <c r="D8" s="32">
        <v>4</v>
      </c>
      <c r="E8" s="32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3">
        <v>11</v>
      </c>
    </row>
    <row r="9" spans="1:11">
      <c r="A9" s="34"/>
      <c r="B9" s="30"/>
      <c r="C9" s="31"/>
      <c r="D9" s="206"/>
      <c r="E9" s="206"/>
      <c r="F9" s="206"/>
      <c r="G9" s="206"/>
      <c r="H9" s="206"/>
      <c r="I9" s="206"/>
      <c r="J9" s="206"/>
      <c r="K9" s="206"/>
    </row>
    <row r="10" spans="1:11" ht="41.25" customHeight="1">
      <c r="A10" s="35"/>
      <c r="B10" s="30"/>
      <c r="C10" s="36">
        <v>1</v>
      </c>
      <c r="D10" s="44" t="s">
        <v>164</v>
      </c>
      <c r="E10" s="37" t="s">
        <v>171</v>
      </c>
      <c r="F10" s="102" t="s">
        <v>174</v>
      </c>
      <c r="G10" s="106">
        <v>22120.55</v>
      </c>
      <c r="H10" s="38">
        <v>23767.16</v>
      </c>
      <c r="I10" s="39">
        <v>1.08</v>
      </c>
      <c r="J10" s="40"/>
      <c r="K10" s="31"/>
    </row>
    <row r="11" spans="1:11" ht="45" customHeight="1">
      <c r="A11" s="35"/>
      <c r="B11" s="30"/>
      <c r="C11" s="36">
        <v>2</v>
      </c>
      <c r="D11" s="44" t="s">
        <v>165</v>
      </c>
      <c r="E11" s="36" t="s">
        <v>172</v>
      </c>
      <c r="F11" s="103">
        <v>30</v>
      </c>
      <c r="G11" s="38">
        <v>35</v>
      </c>
      <c r="H11" s="38">
        <v>35</v>
      </c>
      <c r="I11" s="39">
        <v>1</v>
      </c>
      <c r="J11" s="40"/>
      <c r="K11" s="31"/>
    </row>
    <row r="12" spans="1:11" ht="47.25" customHeight="1">
      <c r="A12" s="35"/>
      <c r="B12" s="30"/>
      <c r="C12" s="36">
        <v>3</v>
      </c>
      <c r="D12" s="101" t="s">
        <v>166</v>
      </c>
      <c r="E12" s="41" t="s">
        <v>172</v>
      </c>
      <c r="F12" s="42">
        <v>41</v>
      </c>
      <c r="G12" s="105">
        <v>41.44</v>
      </c>
      <c r="H12" s="43">
        <v>41</v>
      </c>
      <c r="I12" s="39">
        <v>0.99</v>
      </c>
      <c r="J12" s="40"/>
      <c r="K12" s="44"/>
    </row>
    <row r="13" spans="1:11" ht="40.5" customHeight="1">
      <c r="A13" s="35"/>
      <c r="B13" s="30"/>
      <c r="C13" s="36">
        <v>4</v>
      </c>
      <c r="D13" s="100" t="s">
        <v>167</v>
      </c>
      <c r="E13" s="45" t="s">
        <v>172</v>
      </c>
      <c r="F13" s="104">
        <v>76.489999999999995</v>
      </c>
      <c r="G13" s="105">
        <v>77.349999999999994</v>
      </c>
      <c r="H13" s="36">
        <v>76.489999999999995</v>
      </c>
      <c r="I13" s="39">
        <v>0.01</v>
      </c>
      <c r="J13" s="40"/>
      <c r="K13" s="44"/>
    </row>
    <row r="14" spans="1:11" ht="66.75" customHeight="1">
      <c r="A14" s="35"/>
      <c r="B14" s="30"/>
      <c r="C14" s="36">
        <v>5</v>
      </c>
      <c r="D14" s="101" t="s">
        <v>168</v>
      </c>
      <c r="E14" s="41" t="s">
        <v>172</v>
      </c>
      <c r="F14" s="46">
        <v>10.64</v>
      </c>
      <c r="G14" s="144">
        <v>11</v>
      </c>
      <c r="H14" s="47">
        <v>11</v>
      </c>
      <c r="I14" s="39">
        <v>1</v>
      </c>
      <c r="J14" s="40"/>
      <c r="K14" s="44"/>
    </row>
    <row r="15" spans="1:11" ht="36" customHeight="1">
      <c r="A15" s="35"/>
      <c r="B15" s="30"/>
      <c r="C15" s="36">
        <v>6</v>
      </c>
      <c r="D15" s="100" t="s">
        <v>169</v>
      </c>
      <c r="E15" s="44" t="s">
        <v>173</v>
      </c>
      <c r="F15" s="44">
        <v>138</v>
      </c>
      <c r="G15" s="44">
        <v>140</v>
      </c>
      <c r="H15" s="44">
        <v>35</v>
      </c>
      <c r="I15" s="39">
        <v>0.25</v>
      </c>
      <c r="J15" s="40"/>
      <c r="K15" s="40"/>
    </row>
    <row r="16" spans="1:11" ht="36.75" customHeight="1">
      <c r="A16" s="35"/>
      <c r="B16" s="30"/>
      <c r="C16" s="36">
        <v>7</v>
      </c>
      <c r="D16" s="101" t="s">
        <v>170</v>
      </c>
      <c r="E16" s="36" t="s">
        <v>173</v>
      </c>
      <c r="F16" s="43">
        <v>1</v>
      </c>
      <c r="G16" s="43">
        <v>1</v>
      </c>
      <c r="H16" s="43">
        <v>0</v>
      </c>
      <c r="I16" s="39">
        <v>0</v>
      </c>
      <c r="J16" s="40"/>
      <c r="K16" s="40"/>
    </row>
    <row r="17" spans="1:11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</row>
  </sheetData>
  <mergeCells count="14">
    <mergeCell ref="A18:K18"/>
    <mergeCell ref="B3:K3"/>
    <mergeCell ref="A5:B6"/>
    <mergeCell ref="C5:C7"/>
    <mergeCell ref="D5:D7"/>
    <mergeCell ref="E5:E7"/>
    <mergeCell ref="F5:H5"/>
    <mergeCell ref="I5:I7"/>
    <mergeCell ref="J5:J7"/>
    <mergeCell ref="K5:K7"/>
    <mergeCell ref="F6:F7"/>
    <mergeCell ref="G6:G7"/>
    <mergeCell ref="H6:H7"/>
    <mergeCell ref="D9:K9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E15" sqref="E15"/>
    </sheetView>
  </sheetViews>
  <sheetFormatPr defaultRowHeight="15"/>
  <cols>
    <col min="2" max="2" width="44.28515625" customWidth="1"/>
    <col min="3" max="3" width="23.5703125" customWidth="1"/>
    <col min="4" max="4" width="20.28515625" customWidth="1"/>
    <col min="5" max="5" width="24" customWidth="1"/>
  </cols>
  <sheetData>
    <row r="3" spans="1:5">
      <c r="A3" s="207" t="s">
        <v>60</v>
      </c>
      <c r="B3" s="207"/>
      <c r="C3" s="207"/>
      <c r="D3" s="207"/>
      <c r="E3" s="207"/>
    </row>
    <row r="4" spans="1:5">
      <c r="A4" s="1"/>
      <c r="B4" s="3"/>
      <c r="C4" s="3"/>
      <c r="D4" s="3"/>
      <c r="E4" s="3"/>
    </row>
    <row r="5" spans="1:5" ht="21">
      <c r="A5" s="49" t="s">
        <v>50</v>
      </c>
      <c r="B5" s="49" t="s">
        <v>61</v>
      </c>
      <c r="C5" s="49" t="s">
        <v>62</v>
      </c>
      <c r="D5" s="49" t="s">
        <v>63</v>
      </c>
      <c r="E5" s="49" t="s">
        <v>64</v>
      </c>
    </row>
    <row r="6" spans="1:5" ht="25.5" customHeight="1">
      <c r="A6" s="50">
        <v>1</v>
      </c>
      <c r="B6" s="50"/>
      <c r="C6" s="51"/>
      <c r="D6" s="50"/>
      <c r="E6" s="50"/>
    </row>
  </sheetData>
  <mergeCells count="1">
    <mergeCell ref="A3:E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J10"/>
  <sheetViews>
    <sheetView workbookViewId="0">
      <selection activeCell="C8" sqref="C8"/>
    </sheetView>
  </sheetViews>
  <sheetFormatPr defaultRowHeight="15"/>
  <cols>
    <col min="1" max="1" width="5.7109375" customWidth="1"/>
    <col min="2" max="2" width="6.28515625" customWidth="1"/>
    <col min="3" max="3" width="30.5703125" customWidth="1"/>
    <col min="4" max="4" width="14.7109375" customWidth="1"/>
    <col min="5" max="5" width="14.85546875" customWidth="1"/>
    <col min="6" max="6" width="11" customWidth="1"/>
    <col min="7" max="7" width="9.5703125" customWidth="1"/>
    <col min="8" max="8" width="10.28515625" customWidth="1"/>
    <col min="9" max="9" width="10.7109375" customWidth="1"/>
    <col min="10" max="10" width="12" customWidth="1"/>
  </cols>
  <sheetData>
    <row r="3" spans="1:10">
      <c r="A3" s="208" t="s">
        <v>65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0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90">
      <c r="A5" s="199" t="s">
        <v>0</v>
      </c>
      <c r="B5" s="199"/>
      <c r="C5" s="209" t="s">
        <v>19</v>
      </c>
      <c r="D5" s="210" t="s">
        <v>66</v>
      </c>
      <c r="E5" s="211" t="s">
        <v>67</v>
      </c>
      <c r="F5" s="53" t="s">
        <v>68</v>
      </c>
      <c r="G5" s="53" t="s">
        <v>69</v>
      </c>
      <c r="H5" s="53" t="s">
        <v>70</v>
      </c>
      <c r="I5" s="53" t="s">
        <v>71</v>
      </c>
      <c r="J5" s="53" t="s">
        <v>72</v>
      </c>
    </row>
    <row r="6" spans="1:10">
      <c r="A6" s="29" t="s">
        <v>5</v>
      </c>
      <c r="B6" s="29" t="s">
        <v>6</v>
      </c>
      <c r="C6" s="209"/>
      <c r="D6" s="210"/>
      <c r="E6" s="211"/>
      <c r="F6" s="54" t="s">
        <v>73</v>
      </c>
      <c r="G6" s="54" t="s">
        <v>74</v>
      </c>
      <c r="H6" s="54" t="s">
        <v>75</v>
      </c>
      <c r="I6" s="54" t="s">
        <v>76</v>
      </c>
      <c r="J6" s="54" t="s">
        <v>77</v>
      </c>
    </row>
    <row r="7" spans="1:10">
      <c r="A7" s="29" t="s">
        <v>17</v>
      </c>
      <c r="B7" s="29" t="s">
        <v>18</v>
      </c>
      <c r="C7" s="55">
        <v>3</v>
      </c>
      <c r="D7" s="54">
        <v>4</v>
      </c>
      <c r="E7" s="53">
        <v>5</v>
      </c>
      <c r="F7" s="54" t="s">
        <v>78</v>
      </c>
      <c r="G7" s="54">
        <v>7</v>
      </c>
      <c r="H7" s="54">
        <v>8</v>
      </c>
      <c r="I7" s="54">
        <v>9</v>
      </c>
      <c r="J7" s="54" t="s">
        <v>79</v>
      </c>
    </row>
    <row r="8" spans="1:10" ht="94.5" customHeight="1">
      <c r="A8" s="56" t="s">
        <v>48</v>
      </c>
      <c r="B8" s="56"/>
      <c r="C8" s="57" t="s">
        <v>105</v>
      </c>
      <c r="D8" s="57" t="s">
        <v>175</v>
      </c>
      <c r="E8" s="107" t="s">
        <v>89</v>
      </c>
      <c r="F8" s="58"/>
      <c r="G8" s="58"/>
      <c r="H8" s="58"/>
      <c r="I8" s="58"/>
      <c r="J8" s="58"/>
    </row>
    <row r="9" spans="1:10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0">
      <c r="A10" s="59"/>
      <c r="B10" s="60" t="s">
        <v>80</v>
      </c>
      <c r="C10" s="59"/>
      <c r="D10" s="59"/>
      <c r="E10" s="59"/>
      <c r="F10" s="59"/>
      <c r="G10" s="59"/>
      <c r="H10" s="59"/>
      <c r="I10" s="59"/>
      <c r="J10" s="59"/>
    </row>
  </sheetData>
  <mergeCells count="5">
    <mergeCell ref="A3:J3"/>
    <mergeCell ref="A5:B5"/>
    <mergeCell ref="C5:C6"/>
    <mergeCell ref="D5:D6"/>
    <mergeCell ref="E5:E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Форма1</vt:lpstr>
      <vt:lpstr>Форма 2</vt:lpstr>
      <vt:lpstr>Форма 3</vt:lpstr>
      <vt:lpstr>Форма 4</vt:lpstr>
      <vt:lpstr>Форма 5</vt:lpstr>
      <vt:lpstr>Форма 6</vt:lpstr>
      <vt:lpstr>Форма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2020-08-14T12:07:15Z</dcterms:modified>
</cp:coreProperties>
</file>