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1" firstSheet="12" activeTab="17"/>
  </bookViews>
  <sheets>
    <sheet name="Забота" sheetId="1" r:id="rId1"/>
    <sheet name="Молодежь г. Воткинска" sheetId="2" r:id="rId2"/>
    <sheet name="Этнокул. развитие" sheetId="3" r:id="rId3"/>
    <sheet name="охрана труда" sheetId="4" r:id="rId4"/>
    <sheet name="Поддерж. предпр." sheetId="5" r:id="rId5"/>
    <sheet name="Админ. реформа" sheetId="6" r:id="rId6"/>
    <sheet name="МФЦ" sheetId="7" r:id="rId7"/>
    <sheet name="Эффект.расходы" sheetId="8" r:id="rId8"/>
    <sheet name="Питьевая вода" sheetId="9" r:id="rId9"/>
    <sheet name="Развитие коммун. сетей" sheetId="10" r:id="rId10"/>
    <sheet name="Энергосбережение" sheetId="11" r:id="rId11"/>
    <sheet name=" Развитие информ. общества" sheetId="12" r:id="rId12"/>
    <sheet name="Безоп. обр.учреждения" sheetId="13" r:id="rId13"/>
    <sheet name="Детское и школьное питание" sheetId="14" r:id="rId14"/>
    <sheet name="Профил. терроризма" sheetId="15" r:id="rId15"/>
    <sheet name="Профил. безнадзорности" sheetId="16" r:id="rId16"/>
    <sheet name="Безопасность" sheetId="17" r:id="rId17"/>
    <sheet name="Здравоохранение" sheetId="18" r:id="rId18"/>
  </sheets>
  <definedNames/>
  <calcPr fullCalcOnLoad="1"/>
</workbook>
</file>

<file path=xl/sharedStrings.xml><?xml version="1.0" encoding="utf-8"?>
<sst xmlns="http://schemas.openxmlformats.org/spreadsheetml/2006/main" count="955" uniqueCount="257">
  <si>
    <t>Наименование целевого индикатора</t>
  </si>
  <si>
    <t>исполнитель</t>
  </si>
  <si>
    <t>ед.изм</t>
  </si>
  <si>
    <t>Значение целевого индикатора</t>
  </si>
  <si>
    <t>прогноз</t>
  </si>
  <si>
    <t>достигнуто</t>
  </si>
  <si>
    <t>отклонение</t>
  </si>
  <si>
    <t>оценка в баллах</t>
  </si>
  <si>
    <t>%</t>
  </si>
  <si>
    <t>Динамика выполнения целевого индикатора по годам</t>
  </si>
  <si>
    <t xml:space="preserve">значение </t>
  </si>
  <si>
    <t>всего</t>
  </si>
  <si>
    <t>Оценка целевых индикаторов:</t>
  </si>
  <si>
    <t xml:space="preserve">Оценка эффективности  реализации целевой программы: </t>
  </si>
  <si>
    <t>чел.</t>
  </si>
  <si>
    <t>Забота</t>
  </si>
  <si>
    <t>Количество оказанных социально психологических услуг</t>
  </si>
  <si>
    <t>Количество студенческих отрядов</t>
  </si>
  <si>
    <t>Количество молодежных и детских общественных объединений</t>
  </si>
  <si>
    <t>шт.</t>
  </si>
  <si>
    <t>млн.руб.</t>
  </si>
  <si>
    <t>Удельный вес преступлений, совершаемых в состоянии алкогольного опьянения</t>
  </si>
  <si>
    <t xml:space="preserve">Мониторинг эффективности реализации </t>
  </si>
  <si>
    <t>Динамика  значений целевых индикаторов:</t>
  </si>
  <si>
    <t>Динамика значений целевых индикаторов:</t>
  </si>
  <si>
    <t>ед.</t>
  </si>
  <si>
    <t>Количество молодых семей, охваченных консультационными услугами по вопросам семьи и брака</t>
  </si>
  <si>
    <t>% вы-  полнения к 2010г</t>
  </si>
  <si>
    <t>% вы-  полнения к 2011г</t>
  </si>
  <si>
    <t>% вы-  полнения к 2009г</t>
  </si>
  <si>
    <t>Удельный вес детей и молодежи, занимающихся в учреждениях, ведущих работу с детьми и молодежью, в общей численности детей и молодежи</t>
  </si>
  <si>
    <t>Количество молодых людей, участвующих в реализации программ и проектов содействия трудоустройству и занятости</t>
  </si>
  <si>
    <t>Количество органов молодежного самоуправления</t>
  </si>
  <si>
    <t>Администрация г. Воткинска</t>
  </si>
  <si>
    <t>Доля обеспеченности техническими средствами и программным обеспечением для предоставления муниципальных услуг в электронном виде</t>
  </si>
  <si>
    <t>Доля рабочих мест, отвечающих программно-техническим требованиям для ведения электронного документооборота в общем количестве рабочих мест</t>
  </si>
  <si>
    <t>Доля персональных компьютеров, обеспеченных средствами защиты информации для обработки персональных данных в общем количестве персональных компьютеров, обрабатывающих персональные данные</t>
  </si>
  <si>
    <t>Количество муниципальных служащих, прошедших повышение квалификации в области ИКТ на специализированных курсах</t>
  </si>
  <si>
    <t>Количество участий в мероприятиях по вопросам развития информационно-коммуникационных технологий (семинары, конференции, выставки)</t>
  </si>
  <si>
    <t>Доля общедоступных публичных муниципальных библиотек, имеющих широкополосный доступ к сети Интернет со скоростью доступа не ниже 256 Кбит/с</t>
  </si>
  <si>
    <t>Количество рабочих мест, обеспеченных программным продуктом для участия в электронном документообороте</t>
  </si>
  <si>
    <t>Доля персональных компьютеров, подключенных к локальной вычислительной сети здания администрации, со скоростью не менее 1 гига-бит</t>
  </si>
  <si>
    <t>един.</t>
  </si>
  <si>
    <t>Количество малых предприятий</t>
  </si>
  <si>
    <t>2012год</t>
  </si>
  <si>
    <t>Детское и школьное питание за 2010-2014 годы</t>
  </si>
  <si>
    <t>Охват всеми видами питания</t>
  </si>
  <si>
    <t>в том числе горячим питанием</t>
  </si>
  <si>
    <t>Планируемые мероприятия</t>
  </si>
  <si>
    <t>Выполненые мероприятия</t>
  </si>
  <si>
    <t xml:space="preserve">план по программе </t>
  </si>
  <si>
    <t>исполнено</t>
  </si>
  <si>
    <t>Ответственный исполнитель</t>
  </si>
  <si>
    <t>% исполнения</t>
  </si>
  <si>
    <t xml:space="preserve">ВСЕГО </t>
  </si>
  <si>
    <t>Объем налога на имущество физических лиц в расчете на душу населения (руб.)</t>
  </si>
  <si>
    <t>Объем земельного налога на душу населения (руб.)</t>
  </si>
  <si>
    <t>Доля муниципальных бюджетных и автономных учреждений, для которых установлены муниципальные задания (%)</t>
  </si>
  <si>
    <t>руб.</t>
  </si>
  <si>
    <t>2011год</t>
  </si>
  <si>
    <t>Энергосбережение и повышение энергетической эффективности МО "Город Воткинск"  на 2010- 2014 годы</t>
  </si>
  <si>
    <t>Объем электроэнергии потребляемой в многоквартирных домах, в том числе:</t>
  </si>
  <si>
    <t>по приборам учета</t>
  </si>
  <si>
    <t>Объем ТЭ потребляемой в многоквартирных домах, в том числе:</t>
  </si>
  <si>
    <t>Объем воды потребляемой в многоквартирных домах, в том числе:</t>
  </si>
  <si>
    <t>Объем природного газа потребляемой в многоквартирных домах</t>
  </si>
  <si>
    <t>Расход ТЭ бюджетными учреждениями расчеты за которую осуществляются с использованием приборов учета</t>
  </si>
  <si>
    <t>Расход воды на снабжение бюджетных учреждений, расчеты за которую осуществляются с использованием приборов учета</t>
  </si>
  <si>
    <t>Расход электроэнергии на обеспечение бюджетных учреждений расчеты за которую осуществляются с использованием приборов учета</t>
  </si>
  <si>
    <t>Обеспечение населения г. Воткинска питьевой водой на 2011-2015 годы</t>
  </si>
  <si>
    <t>"По профилактике терроризма и экстремизма, а также минимизации и (или) ликвидации последствий проявлений  терроризма и экстремизма на территории муниципального образования "Город Воткинск" на 2012-2014 годы"</t>
  </si>
  <si>
    <t xml:space="preserve">Муниципальная программа </t>
  </si>
  <si>
    <t>Совершение (попытка совершения) террористических актов на территории МО "Город Воткинск"</t>
  </si>
  <si>
    <t>Совершение актов экстремистской направленности против соблюдения прав и свобод человека на территории МО "Город Воткинск"</t>
  </si>
  <si>
    <t>% вы-  полнения к 2012г</t>
  </si>
  <si>
    <t>Отчет о реализации мероприятий_______________________________________________________________________за 2012 г.</t>
  </si>
  <si>
    <r>
      <t xml:space="preserve">                                                                                                           (</t>
    </r>
    <r>
      <rPr>
        <i/>
        <sz val="12"/>
        <rFont val="Times New Roman"/>
        <family val="1"/>
      </rPr>
      <t xml:space="preserve"> наименование целевой программы)</t>
    </r>
  </si>
  <si>
    <t>Мероприятия программы</t>
  </si>
  <si>
    <t>Выполненные мероприятия</t>
  </si>
  <si>
    <t>Объемы финансирования за 2013 год, тыс.руб.</t>
  </si>
  <si>
    <t>Бюджет РФ</t>
  </si>
  <si>
    <t>Бюджет УР</t>
  </si>
  <si>
    <t>Городской бюджет</t>
  </si>
  <si>
    <t>Внебюджетные средства</t>
  </si>
  <si>
    <t>Предусмотрено программой</t>
  </si>
  <si>
    <t>Исполнено</t>
  </si>
  <si>
    <t>Приобретение медикаментов для больных туберкулезом</t>
  </si>
  <si>
    <t>МЗ УР</t>
  </si>
  <si>
    <t>Приобретены лекарственные средства для лечения туберкулеза</t>
  </si>
  <si>
    <t>Приобретение оборудования</t>
  </si>
  <si>
    <t>Управление здравоохранения</t>
  </si>
  <si>
    <t>Приобретены бактерицидные облучатели для ПТД</t>
  </si>
  <si>
    <t>ИТОГО по программе</t>
  </si>
  <si>
    <t>Приобретение противоклещевых препаратов</t>
  </si>
  <si>
    <t>МЗ УР ,  управление здравоохранения</t>
  </si>
  <si>
    <t>Приобретены противоклещевые вакцины, иммунглобулины</t>
  </si>
  <si>
    <t>МП"Вакцинопрофилактика 2013-2015гг."</t>
  </si>
  <si>
    <t>Приобретение вакцин</t>
  </si>
  <si>
    <t>Приобретены  вакцины против гепатитаВ, гриппа, краснухи, БЦЖ и др.</t>
  </si>
  <si>
    <t>МП"Сахарный диабет 2013-2015гг."</t>
  </si>
  <si>
    <t>Приобретение медикаментов</t>
  </si>
  <si>
    <t>Приобретены сахароснижающие препараты</t>
  </si>
  <si>
    <t>МП"Комплексные меры противодействия злоупотреблению наркотиками и их незаконному обороту  2010-2014гг."</t>
  </si>
  <si>
    <t>Доставка анализов на наличие наркотических веществ в РНД г.Ижевска</t>
  </si>
  <si>
    <t>Оплачены расходы по доставке анализов, на тест-полоски</t>
  </si>
  <si>
    <t>МП "Программа по предупреждению распространения в городе Воткинске заболевания вызываемого вирусом иммунодефицита человека "Вич-инфекция" на 2012-2014гг."</t>
  </si>
  <si>
    <t>Оснащение учреждений здравоохранения дезинфекционным оборудованием, одноразовым медицинским инструментарием</t>
  </si>
  <si>
    <t>МЗ УР, Управление здравоохранения</t>
  </si>
  <si>
    <t>Приобретены ланцеты для забора крови</t>
  </si>
  <si>
    <t>МП"Неотложные меры обеспечения врачебными кадрами 2012-2016гг."</t>
  </si>
  <si>
    <t>Материальное стимуливание врачей после окончания интернатуры</t>
  </si>
  <si>
    <t>Произведены выплаты молодым специалистам</t>
  </si>
  <si>
    <t>МП "Комплексная програма неотложных мер борьбы с туберкулезом 2010-2015гг."</t>
  </si>
  <si>
    <t>МП "Природно-очаговые инфекции 2013-2015гг."</t>
  </si>
  <si>
    <t>Молодежь города Воткинска на 2011 - 2014 г.</t>
  </si>
  <si>
    <t xml:space="preserve"> млн. кВт/ч.</t>
  </si>
  <si>
    <t>млн. Гкал</t>
  </si>
  <si>
    <t>млн. куб.м.</t>
  </si>
  <si>
    <t>Количество учреждений подведомственных отделу по делам молодежи, ведущих работу с детьми и молодежью</t>
  </si>
  <si>
    <t>Кап. Ремонт сетей ХВС по ул. Волгоградская</t>
  </si>
  <si>
    <t>Работы по восстановлению асфальтобетонного покрытия по ул. Володарского</t>
  </si>
  <si>
    <t>Кап. Ремонт сетей ХВС по ул. Пролетарская</t>
  </si>
  <si>
    <t>Кап. Ремонт водопроводного колодца по ул. Тихая</t>
  </si>
  <si>
    <t>Кап. Ремонт трубопроводов от ул. Королева, 18 до ул. Королева, 20</t>
  </si>
  <si>
    <t>Кап. Ремонт сетей водопровода по ул. Советская</t>
  </si>
  <si>
    <t>Кап. Ремонт сетей  водопровода по ул. К. Либкнехта, ул. Королева, 12, ул. Рабочая, 11</t>
  </si>
  <si>
    <t>Работы по прокладке канализационного коллектора ул. Цеховая, 17</t>
  </si>
  <si>
    <t>Кап. Ремонт сетей водопроводов ул. Мичурина, 10, ул. Белинского, 20</t>
  </si>
  <si>
    <t>Проверка сметной документации по объекту: кап. ремонт участков водопроводов</t>
  </si>
  <si>
    <t xml:space="preserve">Проверка сметной документации по объекту: кап. ремонт участка кан. сети </t>
  </si>
  <si>
    <t>Технический надзор (кап. ремонт водопровода по ул. Белинского и др.)</t>
  </si>
  <si>
    <t>Технический надзор (кап. ремонт сетей по ул. Молодежная, Пролетарская, Школьная)</t>
  </si>
  <si>
    <t>Технический надзор (кап. ремонт водопровода по ул. Советская)</t>
  </si>
  <si>
    <t>Объем финансирования из бюджета МО "Город Воткинск" (руб.)</t>
  </si>
  <si>
    <t>Ремонт и замена ветхих сетей водоснабжения и водоотведения</t>
  </si>
  <si>
    <t>Комплексного развития сетей водоснабжения и водоотведения, теплоснабжения, электроснабжения и газа, коммунальной инфраструктуры города Воткинска на 2011 - 2015 годы</t>
  </si>
  <si>
    <t>Кап. ремонт сетей теплоснабжения ул. Пролетарская, 5 ул. Школьная, 4</t>
  </si>
  <si>
    <t>Кап. ремонт сетей теплоснабжения ул. Молодежная</t>
  </si>
  <si>
    <t>Капитальный ремонт сетей теплоснабжения</t>
  </si>
  <si>
    <t>Отношение дефицита бюджета к доходам бюджета без учета безвозмездных поступлений  (не более)</t>
  </si>
  <si>
    <t>Отношение объема муниципального долга к объему доходов бюджета муниципального образования (не более)</t>
  </si>
  <si>
    <t>Отношение объема просроченной кредиторской задолженности бюджета к расходам бюджета (не более)</t>
  </si>
  <si>
    <t>Процент абсолютного отклонения утвержденного  объема  расходов бюджета на текущий финансовый год от объема  расходов, утвержденного  в предыдущем бюджетном цикле на первый год планового периода (не более)</t>
  </si>
  <si>
    <t>Удельный вес  расходов бюджета, формируемых в рамках программ, в общем объеме расходов бюджета, за исключением  расходов, осуществляемых за счет субвенций  (не менее)</t>
  </si>
  <si>
    <t>2013год</t>
  </si>
  <si>
    <t xml:space="preserve">чел. </t>
  </si>
  <si>
    <t>Несчастные случаи со смертельным исходом</t>
  </si>
  <si>
    <t>Израсходовано на мероприятия по охране труда</t>
  </si>
  <si>
    <t>в расчете на 1  работающего</t>
  </si>
  <si>
    <t>тыс. руб.</t>
  </si>
  <si>
    <t>Численность пострадавших при несчастных случаях с утратой трудоспособности на 1 рабочий день и более со смертельным исходом  (не более)</t>
  </si>
  <si>
    <t>Число пострадавших при несчастных случаях с утратой трудоспособности на 1 рабочий день и более в расчете на 1000 работающих (не более)</t>
  </si>
  <si>
    <t xml:space="preserve">Количество индивидуальных предпринимателей </t>
  </si>
  <si>
    <t>Среднесписочная численность работающих на малых и средних предприятиях</t>
  </si>
  <si>
    <t>Субсидирование части затрат субъектов малого и среднего предпринимательства  по оплате части лизинговых платежей по договорам лизинга.</t>
  </si>
  <si>
    <t>Развитие системы микрофинансирования для субъектов малого и среднего предпринимательства, создание, развитие и обеспечение деятельности фондов и других микрофинансовых организаций поддержки малого предпринимательства.</t>
  </si>
  <si>
    <t>Организация семинаров, учебных курсов, стажировок и других форм обучения для субъектов малого и среднего предпринимательства, лиц желающих начать свой бизнес, а также молодежи с целью вовлечения в предпринимательскую  деятельность, поддержка их участия в указанных мероприятиях.</t>
  </si>
  <si>
    <t>единиц</t>
  </si>
  <si>
    <t>человек</t>
  </si>
  <si>
    <t xml:space="preserve">кол-во </t>
  </si>
  <si>
    <t>субъектов, получивших поддержку</t>
  </si>
  <si>
    <t>кол-во обученых</t>
  </si>
  <si>
    <t>кол-во обученных</t>
  </si>
  <si>
    <t xml:space="preserve">Субсидирование части затрат субъектов малого и среднего предпринимательства  по оплате части лизинговых платежей по договорам лизинга. </t>
  </si>
  <si>
    <t>Количество детских садов с этнокомпонентом</t>
  </si>
  <si>
    <t>Количество общеобразовательных школ с этнокомпонентом</t>
  </si>
  <si>
    <t>Количество проведенных городских национальных мероприятий</t>
  </si>
  <si>
    <t>Участие в республиканских национальных мероприятиях</t>
  </si>
  <si>
    <t>Количество конфликтов на национальной почве</t>
  </si>
  <si>
    <t>ед</t>
  </si>
  <si>
    <t>мероприятие</t>
  </si>
  <si>
    <t>кол-во обращений в полицию</t>
  </si>
  <si>
    <t xml:space="preserve">Число зарегистрированный преступлений </t>
  </si>
  <si>
    <t>Удельный вес подростковой преступности</t>
  </si>
  <si>
    <t>Удельный вес рецидивной преступности</t>
  </si>
  <si>
    <t>Количество произошедших пожаров</t>
  </si>
  <si>
    <t>Ед</t>
  </si>
  <si>
    <t>Погибших на пожарах</t>
  </si>
  <si>
    <t>Пострадавших на пожарах</t>
  </si>
  <si>
    <t>Спасено на водных объектах</t>
  </si>
  <si>
    <t>Чел</t>
  </si>
  <si>
    <t>Обучено на курсах гражданской защиты МБУ «Управление по делам гражданской обороны и чрезвычайным ситуациям города Воткинска»</t>
  </si>
  <si>
    <t>Прошли обучение на учебно-консультационных пунктах</t>
  </si>
  <si>
    <t>кол-во на 10 тыс. чел.</t>
  </si>
  <si>
    <t>Удельный вес преступлений, совершаемых в общественных местах</t>
  </si>
  <si>
    <t>Рассмотрено административных дел в отношении несовершеннолетних</t>
  </si>
  <si>
    <t>Количество несовершеннолетних, употребляющих алкогольную и спиртосодержащую продукцию, состоящих на учете врача-нарколога</t>
  </si>
  <si>
    <t>Количество несовершеннолетних, занимающихся бродяжничеством</t>
  </si>
  <si>
    <t>Количество преступлений, совершенных несовершеннолетними до достижения возраста уголовной ответственности</t>
  </si>
  <si>
    <t>Количество общественно-опасных деяний, совершенных несовершеннолетними</t>
  </si>
  <si>
    <t>Открытие МФЦ в г. Воткинске</t>
  </si>
  <si>
    <t>Количество окон, принимающих и выдающих документы</t>
  </si>
  <si>
    <t>Количество количество разработанных и утвержденных регламентов муниципальных услуг</t>
  </si>
  <si>
    <t>да/нет</t>
  </si>
  <si>
    <t>да</t>
  </si>
  <si>
    <t>Доля муниципальных услуг, для предоставления которых приняты административные регламенты, от общего количества муниципальных услуг, предоставляемых органами местного самоуправления города</t>
  </si>
  <si>
    <t xml:space="preserve">Соответствие реестра муниципальных услуг в муниципальном образовании «Город Воткинск» требованиям Федерального закона от 27.07.2010г. №210-ФЗ </t>
  </si>
  <si>
    <t>Доля муниципальных услуг, информация о которых размещена на  Региональном портале государственных и муниципальных услуг (функций), от общего количества муниципальных услуг, предоставляемых в городе</t>
  </si>
  <si>
    <t>Доля муниципальных услуг, предоставляемых Администрацией города Воткинска в электронной форме (выполнены III-V этапы перевода услуг в электронную форму), от общего количества муниципальных услуг, предоставляемых Администрацией города Воткинска</t>
  </si>
  <si>
    <t>Количество специалистов, обученных по вопросам административной реформы (ежегодно)</t>
  </si>
  <si>
    <t>Количество действующих МФЦ</t>
  </si>
  <si>
    <t>Количество государственных и муниципальных услуг, предоставляемых жителям города Воткинска в режиме «одного окна» в МФЦ</t>
  </si>
  <si>
    <t>Количество разработанных и утвержденных административных регламентов муниципальных услуг, предоставляемых на базе МФЦ</t>
  </si>
  <si>
    <t>Оборудование зданий автоматической пожарной сигнализацией (АПС), средствами оповещения о пожаре и управления эвакуацией (СОУЭ)</t>
  </si>
  <si>
    <t>Кол-во ОУ</t>
  </si>
  <si>
    <t>Обработка деревянных  конструкций чердачных помещений огнезащитным составом</t>
  </si>
  <si>
    <t>Приведение в соответствие требованиям норм электрических сетей, электрического оборудования</t>
  </si>
  <si>
    <t>Монтаж системы видеонаблюдения</t>
  </si>
  <si>
    <t>Обеспечение наружным противопожарным водоснабжением</t>
  </si>
  <si>
    <t>11</t>
  </si>
  <si>
    <t>3</t>
  </si>
  <si>
    <t>5</t>
  </si>
  <si>
    <t xml:space="preserve">1 </t>
  </si>
  <si>
    <t>0</t>
  </si>
  <si>
    <t xml:space="preserve">0 </t>
  </si>
  <si>
    <t>6</t>
  </si>
  <si>
    <t xml:space="preserve">2 </t>
  </si>
  <si>
    <t>4</t>
  </si>
  <si>
    <t>Льготный проезд пенсионеров, не имеющих мер социальной поддержки на городских автобусах</t>
  </si>
  <si>
    <t>пр.билет</t>
  </si>
  <si>
    <t>Компенсации обманутым вкладчикам</t>
  </si>
  <si>
    <t>Чел.</t>
  </si>
  <si>
    <t>Оказание материальной помощи малообеспеченным гражданам, оказавшимся в трудной жизненной ситуации</t>
  </si>
  <si>
    <t>Количество семей, имеющих детей до 18 лет</t>
  </si>
  <si>
    <t>Сем.</t>
  </si>
  <si>
    <t>Количество многодетных семей, проживающих на территории м/о «Город Воткинск»</t>
  </si>
  <si>
    <t>Количество многодетных семей, состоящих на учете в секторе по делам семьи</t>
  </si>
  <si>
    <t>Муниципальная программа</t>
  </si>
  <si>
    <t>Муниципальная программа  Этнокультурное развитие города Воткинска на 2013-2015 годы</t>
  </si>
  <si>
    <t>Муниципальная программа   Улучшения условий и охраны труда в муниципальном образовании "Город Воткинск" на 2011-2013годы</t>
  </si>
  <si>
    <t>Муниципальная программа  Поддержка и развитие малого и среднего предпринимательства в МО "Город Воткинск" на 2012-2014 годы</t>
  </si>
  <si>
    <t>Муниципальная программа  Административная реформа в муниципальном образовании "Город Воткинск" на 2013-2015 годы</t>
  </si>
  <si>
    <t>Муниципальная программа  Повышение качества предоставления государственных и муниципальных услуг на базе МФЦ в г. Воткинске на 2012-2014 годы</t>
  </si>
  <si>
    <t>Муниципальная программа Повышение эффективности расходов бюджета МО "Город Воткинск" на 2011-2013г.</t>
  </si>
  <si>
    <t xml:space="preserve">Муниципальная  программа </t>
  </si>
  <si>
    <t>Муниципальная  программа Развитие информационного общества в МО "Город Воткинск" 2011-2015 г.</t>
  </si>
  <si>
    <t>Муниципальная программа  "Безопасность образовательного учреждения (2010-2014 годы)"</t>
  </si>
  <si>
    <t>Муниципальная программа   По предупреждению и профилактике правонарушений и безнадзорности несовершеннолетних в городе Воткинске на 2011-2014 годы</t>
  </si>
  <si>
    <t>Учитывая  оценку и динамику  выполнения целевых индикаторов, эффективность  реализации  программы  по отношению к предыдущему году повысилась</t>
  </si>
  <si>
    <t>Учитывая  оценку и динамику  выполнения целевых индикаторов, эффективность  реализации программы  по отношению к предыдущему году повысилась</t>
  </si>
  <si>
    <t>Учитывая  оценку и динамику  выполнения целевых индикаторов, эффективность  реализации программы  по отношению к предыдущему году осталась на прежнем уровне</t>
  </si>
  <si>
    <t>муниципальной  программы  за 2013 год</t>
  </si>
  <si>
    <t>«Обеспечение безопасности проживания населения и профилактика правонарушений в муниципальном образовании «Город Воткинск» на 2012 - 2014 годы»</t>
  </si>
  <si>
    <t>муниципальной программы  за 2013 год</t>
  </si>
  <si>
    <t>Учитывая положительную оценку и динамику  выполнения целевых индикаторов, эффективность  реализации программы  по отношению к предыдущему году выросла</t>
  </si>
  <si>
    <t>муниципальной программы  за 2013год</t>
  </si>
  <si>
    <t>Мониторинг эффективности реализации  муниципальной программы  за 2013 год</t>
  </si>
  <si>
    <t>Мониторинг эффективности реализации  муниципальной  программы  за 2013 год</t>
  </si>
  <si>
    <t>муниципальной  программы  за 2013год</t>
  </si>
  <si>
    <t>Учитывая  оценку и динамику  выполнения целевых индикаторов,  реализация  программы  эффективна</t>
  </si>
  <si>
    <t>Учитывая  оценку и динамику  выполнения целевых индикаторов,  реализация программы  эффективна</t>
  </si>
  <si>
    <t>Учитывая  оценку и динамику  выполнения целевых индикаторов, эффективность  реализации  программы  по отношению к предыдущему году осталась на прежнем уровне</t>
  </si>
  <si>
    <t>Учитывая положительную оценку и динамику  выполнения целевых индикаторов, эффективность  реализации  программы  по отношению к предыдущему году выросла</t>
  </si>
  <si>
    <t>Мониторинг эффективности реализации муниципальной  программы  за 2013 год</t>
  </si>
  <si>
    <t>%  к 2010г</t>
  </si>
  <si>
    <t>% к 2011г</t>
  </si>
  <si>
    <t>% к 2012г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</si>
</sst>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80" fontId="0" fillId="0" borderId="1" xfId="0" applyNumberFormat="1" applyBorder="1" applyAlignment="1">
      <alignment horizontal="right"/>
    </xf>
    <xf numFmtId="180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1" fillId="0" borderId="5" xfId="0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18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justify" vertical="center"/>
    </xf>
    <xf numFmtId="0" fontId="5" fillId="0" borderId="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6" xfId="0" applyBorder="1" applyAlignment="1">
      <alignment horizontal="justify" vertical="center"/>
    </xf>
    <xf numFmtId="0" fontId="0" fillId="0" borderId="1" xfId="0" applyFont="1" applyBorder="1" applyAlignment="1">
      <alignment horizontal="center" vertical="top" wrapText="1"/>
    </xf>
    <xf numFmtId="180" fontId="0" fillId="0" borderId="6" xfId="0" applyNumberForma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1" xfId="0" applyFill="1" applyBorder="1" applyAlignment="1">
      <alignment horizontal="justify"/>
    </xf>
    <xf numFmtId="180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1" xfId="0" applyNumberFormat="1" applyBorder="1" applyAlignment="1">
      <alignment horizontal="right"/>
    </xf>
    <xf numFmtId="185" fontId="0" fillId="0" borderId="1" xfId="0" applyNumberFormat="1" applyFill="1" applyBorder="1" applyAlignment="1">
      <alignment horizontal="right"/>
    </xf>
    <xf numFmtId="185" fontId="0" fillId="0" borderId="1" xfId="0" applyNumberFormat="1" applyFont="1" applyBorder="1" applyAlignment="1">
      <alignment horizontal="right" wrapText="1"/>
    </xf>
    <xf numFmtId="185" fontId="0" fillId="0" borderId="1" xfId="0" applyNumberFormat="1" applyFont="1" applyFill="1" applyBorder="1" applyAlignment="1">
      <alignment horizontal="right" wrapText="1"/>
    </xf>
    <xf numFmtId="180" fontId="0" fillId="0" borderId="4" xfId="0" applyNumberFormat="1" applyBorder="1" applyAlignment="1">
      <alignment horizontal="right" vertic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justify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6" xfId="0" applyFont="1" applyBorder="1" applyAlignment="1">
      <alignment vertical="top" wrapText="1"/>
    </xf>
    <xf numFmtId="180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5" xfId="0" applyFont="1" applyBorder="1" applyAlignment="1">
      <alignment horizontal="right" wrapText="1"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horizontal="justify" vertical="center" wrapText="1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justify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justify"/>
    </xf>
    <xf numFmtId="0" fontId="1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justify"/>
    </xf>
    <xf numFmtId="0" fontId="5" fillId="0" borderId="3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justify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3" fillId="0" borderId="0" xfId="0" applyFont="1" applyAlignment="1">
      <alignment horizontal="justify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workbookViewId="0" topLeftCell="A19">
      <selection activeCell="A29" sqref="A29"/>
    </sheetView>
  </sheetViews>
  <sheetFormatPr defaultColWidth="9.140625" defaultRowHeight="12.75"/>
  <cols>
    <col min="1" max="1" width="55.140625" style="0" customWidth="1"/>
    <col min="2" max="2" width="7.8515625" style="0" customWidth="1"/>
    <col min="3" max="3" width="9.140625" style="0" customWidth="1"/>
    <col min="4" max="4" width="11.421875" style="0" customWidth="1"/>
    <col min="5" max="5" width="12.140625" style="0" customWidth="1"/>
    <col min="6" max="6" width="10.140625" style="0" customWidth="1"/>
    <col min="7" max="7" width="10.421875" style="0" customWidth="1"/>
    <col min="8" max="8" width="9.7109375" style="0" customWidth="1"/>
    <col min="9" max="9" width="10.00390625" style="0" customWidth="1"/>
  </cols>
  <sheetData>
    <row r="1" spans="1:7" ht="15.75" customHeight="1">
      <c r="A1" s="153" t="s">
        <v>22</v>
      </c>
      <c r="B1" s="153"/>
      <c r="C1" s="153"/>
      <c r="D1" s="153"/>
      <c r="E1" s="153"/>
      <c r="F1" s="153"/>
      <c r="G1" s="153"/>
    </row>
    <row r="2" spans="1:7" ht="15.75" customHeight="1">
      <c r="A2" s="153" t="s">
        <v>241</v>
      </c>
      <c r="B2" s="153"/>
      <c r="C2" s="153"/>
      <c r="D2" s="153"/>
      <c r="E2" s="153"/>
      <c r="F2" s="153"/>
      <c r="G2" s="153"/>
    </row>
    <row r="3" spans="1:7" ht="11.25" customHeight="1">
      <c r="A3" s="17"/>
      <c r="B3" s="17"/>
      <c r="C3" s="17"/>
      <c r="D3" s="17"/>
      <c r="E3" s="17"/>
      <c r="F3" s="17"/>
      <c r="G3" s="17"/>
    </row>
    <row r="4" spans="1:7" s="6" customFormat="1" ht="19.5" customHeight="1">
      <c r="A4" s="6" t="s">
        <v>71</v>
      </c>
      <c r="B4" s="150" t="s">
        <v>15</v>
      </c>
      <c r="C4" s="150"/>
      <c r="D4" s="150"/>
      <c r="E4" s="150"/>
      <c r="F4" s="150"/>
      <c r="G4" s="150"/>
    </row>
    <row r="5" spans="2:7" s="6" customFormat="1" ht="11.25" customHeight="1">
      <c r="B5" s="5"/>
      <c r="C5" s="5"/>
      <c r="D5" s="5"/>
      <c r="E5" s="5"/>
      <c r="F5" s="5"/>
      <c r="G5" s="5"/>
    </row>
    <row r="6" s="6" customFormat="1" ht="16.5" customHeight="1">
      <c r="A6" s="18" t="s">
        <v>12</v>
      </c>
    </row>
    <row r="7" spans="1:7" ht="12.75">
      <c r="A7" s="151" t="s">
        <v>0</v>
      </c>
      <c r="B7" s="155" t="s">
        <v>2</v>
      </c>
      <c r="C7" s="155" t="s">
        <v>3</v>
      </c>
      <c r="D7" s="155"/>
      <c r="E7" s="155"/>
      <c r="F7" s="155"/>
      <c r="G7" s="89"/>
    </row>
    <row r="8" spans="1:6" ht="26.25">
      <c r="A8" s="152"/>
      <c r="B8" s="155"/>
      <c r="C8" s="4" t="s">
        <v>4</v>
      </c>
      <c r="D8" s="4" t="s">
        <v>5</v>
      </c>
      <c r="E8" s="4" t="s">
        <v>6</v>
      </c>
      <c r="F8" s="4" t="s">
        <v>7</v>
      </c>
    </row>
    <row r="9" spans="1:6" ht="26.25">
      <c r="A9" s="80" t="s">
        <v>218</v>
      </c>
      <c r="B9" s="40" t="s">
        <v>219</v>
      </c>
      <c r="C9" s="60">
        <v>4640</v>
      </c>
      <c r="D9" s="60">
        <v>4928</v>
      </c>
      <c r="E9" s="44">
        <f aca="true" t="shared" si="0" ref="E9:E14">SUM(-C9,D9)</f>
        <v>288</v>
      </c>
      <c r="F9" s="44">
        <f aca="true" t="shared" si="1" ref="F9:F14">SUM(E9)</f>
        <v>288</v>
      </c>
    </row>
    <row r="10" spans="1:6" ht="12.75">
      <c r="A10" s="80" t="s">
        <v>220</v>
      </c>
      <c r="B10" s="40" t="s">
        <v>221</v>
      </c>
      <c r="C10" s="60">
        <v>18</v>
      </c>
      <c r="D10" s="60">
        <v>22</v>
      </c>
      <c r="E10" s="44">
        <f t="shared" si="0"/>
        <v>4</v>
      </c>
      <c r="F10" s="44">
        <f t="shared" si="1"/>
        <v>4</v>
      </c>
    </row>
    <row r="11" spans="1:6" ht="26.25">
      <c r="A11" s="80" t="s">
        <v>222</v>
      </c>
      <c r="B11" s="40" t="s">
        <v>221</v>
      </c>
      <c r="C11" s="60">
        <v>260</v>
      </c>
      <c r="D11" s="60">
        <v>327</v>
      </c>
      <c r="E11" s="44">
        <f t="shared" si="0"/>
        <v>67</v>
      </c>
      <c r="F11" s="44">
        <f t="shared" si="1"/>
        <v>67</v>
      </c>
    </row>
    <row r="12" spans="1:6" ht="12.75">
      <c r="A12" s="80" t="s">
        <v>223</v>
      </c>
      <c r="B12" s="40" t="s">
        <v>224</v>
      </c>
      <c r="C12" s="60">
        <v>13854</v>
      </c>
      <c r="D12" s="60">
        <v>13485</v>
      </c>
      <c r="E12" s="44">
        <f t="shared" si="0"/>
        <v>-369</v>
      </c>
      <c r="F12" s="44">
        <f t="shared" si="1"/>
        <v>-369</v>
      </c>
    </row>
    <row r="13" spans="1:6" ht="26.25">
      <c r="A13" s="80" t="s">
        <v>225</v>
      </c>
      <c r="B13" s="40" t="s">
        <v>224</v>
      </c>
      <c r="C13" s="60">
        <v>760</v>
      </c>
      <c r="D13" s="60">
        <v>871</v>
      </c>
      <c r="E13" s="44">
        <f t="shared" si="0"/>
        <v>111</v>
      </c>
      <c r="F13" s="44">
        <f t="shared" si="1"/>
        <v>111</v>
      </c>
    </row>
    <row r="14" spans="1:6" ht="26.25">
      <c r="A14" s="80" t="s">
        <v>226</v>
      </c>
      <c r="B14" s="40" t="s">
        <v>224</v>
      </c>
      <c r="C14" s="60">
        <v>730</v>
      </c>
      <c r="D14" s="60">
        <v>811</v>
      </c>
      <c r="E14" s="44">
        <f t="shared" si="0"/>
        <v>81</v>
      </c>
      <c r="F14" s="44">
        <f t="shared" si="1"/>
        <v>81</v>
      </c>
    </row>
    <row r="15" spans="1:6" s="6" customFormat="1" ht="12.75">
      <c r="A15" s="5"/>
      <c r="E15" s="6" t="s">
        <v>11</v>
      </c>
      <c r="F15" s="6">
        <f>SUM(F9:F14)</f>
        <v>182</v>
      </c>
    </row>
    <row r="16" s="18" customFormat="1" ht="12.75">
      <c r="A16" s="18" t="s">
        <v>24</v>
      </c>
    </row>
    <row r="17" spans="1:9" ht="12.75">
      <c r="A17" s="156" t="s">
        <v>0</v>
      </c>
      <c r="B17" s="151" t="s">
        <v>2</v>
      </c>
      <c r="C17" s="130">
        <v>2010</v>
      </c>
      <c r="D17" s="118" t="s">
        <v>9</v>
      </c>
      <c r="E17" s="119"/>
      <c r="F17" s="119"/>
      <c r="G17" s="119"/>
      <c r="H17" s="119"/>
      <c r="I17" s="120"/>
    </row>
    <row r="18" spans="1:9" ht="12.75">
      <c r="A18" s="157"/>
      <c r="B18" s="151"/>
      <c r="C18" s="131"/>
      <c r="D18" s="155">
        <v>2011</v>
      </c>
      <c r="E18" s="155"/>
      <c r="F18" s="118">
        <v>2012</v>
      </c>
      <c r="G18" s="120"/>
      <c r="H18" s="118">
        <v>2013</v>
      </c>
      <c r="I18" s="120"/>
    </row>
    <row r="19" spans="1:9" ht="39">
      <c r="A19" s="158"/>
      <c r="B19" s="151"/>
      <c r="C19" s="131"/>
      <c r="D19" s="27" t="s">
        <v>10</v>
      </c>
      <c r="E19" s="4" t="s">
        <v>27</v>
      </c>
      <c r="F19" s="4" t="s">
        <v>10</v>
      </c>
      <c r="G19" s="4" t="s">
        <v>28</v>
      </c>
      <c r="H19" s="4" t="s">
        <v>10</v>
      </c>
      <c r="I19" s="4" t="s">
        <v>74</v>
      </c>
    </row>
    <row r="20" spans="1:9" ht="26.25">
      <c r="A20" s="80" t="s">
        <v>218</v>
      </c>
      <c r="B20" s="113" t="s">
        <v>219</v>
      </c>
      <c r="C20" s="60">
        <v>1143</v>
      </c>
      <c r="D20" s="60">
        <v>1208</v>
      </c>
      <c r="E20" s="114">
        <f aca="true" t="shared" si="2" ref="E20:E25">IF(C20=0,0,D20/C20)*100</f>
        <v>105.68678915135608</v>
      </c>
      <c r="F20" s="44">
        <v>4639</v>
      </c>
      <c r="G20" s="114">
        <f aca="true" t="shared" si="3" ref="G20:G25">IF(E20=0,0,F20/D20)*100</f>
        <v>384.02317880794703</v>
      </c>
      <c r="H20" s="60">
        <v>4928</v>
      </c>
      <c r="I20" s="114">
        <f aca="true" t="shared" si="4" ref="I20:I25">IF(G20=0,0,H20/F20)*100</f>
        <v>106.22979090321189</v>
      </c>
    </row>
    <row r="21" spans="1:9" ht="12.75">
      <c r="A21" s="80" t="s">
        <v>220</v>
      </c>
      <c r="B21" s="113" t="s">
        <v>221</v>
      </c>
      <c r="C21" s="60">
        <v>45</v>
      </c>
      <c r="D21" s="60">
        <v>38</v>
      </c>
      <c r="E21" s="114">
        <f t="shared" si="2"/>
        <v>84.44444444444444</v>
      </c>
      <c r="F21" s="44">
        <v>11</v>
      </c>
      <c r="G21" s="114">
        <f t="shared" si="3"/>
        <v>28.947368421052634</v>
      </c>
      <c r="H21" s="60">
        <v>22</v>
      </c>
      <c r="I21" s="114">
        <f t="shared" si="4"/>
        <v>200</v>
      </c>
    </row>
    <row r="22" spans="1:9" ht="26.25">
      <c r="A22" s="80" t="s">
        <v>222</v>
      </c>
      <c r="B22" s="113" t="s">
        <v>221</v>
      </c>
      <c r="C22" s="60">
        <v>309</v>
      </c>
      <c r="D22" s="60">
        <v>220</v>
      </c>
      <c r="E22" s="114">
        <f t="shared" si="2"/>
        <v>71.19741100323624</v>
      </c>
      <c r="F22" s="44">
        <v>243</v>
      </c>
      <c r="G22" s="114">
        <f t="shared" si="3"/>
        <v>110.45454545454545</v>
      </c>
      <c r="H22" s="60">
        <v>327</v>
      </c>
      <c r="I22" s="114">
        <f t="shared" si="4"/>
        <v>134.5679012345679</v>
      </c>
    </row>
    <row r="23" spans="1:9" ht="12.75">
      <c r="A23" s="80" t="s">
        <v>223</v>
      </c>
      <c r="B23" s="113" t="s">
        <v>224</v>
      </c>
      <c r="C23" s="60">
        <v>12861</v>
      </c>
      <c r="D23" s="60">
        <v>13132</v>
      </c>
      <c r="E23" s="114">
        <f t="shared" si="2"/>
        <v>102.10714563408756</v>
      </c>
      <c r="F23" s="44">
        <v>13854</v>
      </c>
      <c r="G23" s="114">
        <f t="shared" si="3"/>
        <v>105.49802010356382</v>
      </c>
      <c r="H23" s="60">
        <v>13485</v>
      </c>
      <c r="I23" s="114">
        <f t="shared" si="4"/>
        <v>97.3365093113902</v>
      </c>
    </row>
    <row r="24" spans="1:9" ht="26.25">
      <c r="A24" s="80" t="s">
        <v>225</v>
      </c>
      <c r="B24" s="113" t="s">
        <v>224</v>
      </c>
      <c r="C24" s="60">
        <v>706</v>
      </c>
      <c r="D24" s="60">
        <v>640</v>
      </c>
      <c r="E24" s="114">
        <f t="shared" si="2"/>
        <v>90.6515580736544</v>
      </c>
      <c r="F24" s="44">
        <v>733</v>
      </c>
      <c r="G24" s="114">
        <f t="shared" si="3"/>
        <v>114.53125</v>
      </c>
      <c r="H24" s="60">
        <v>871</v>
      </c>
      <c r="I24" s="114">
        <f t="shared" si="4"/>
        <v>118.82673942701227</v>
      </c>
    </row>
    <row r="25" spans="1:9" ht="26.25">
      <c r="A25" s="80" t="s">
        <v>226</v>
      </c>
      <c r="B25" s="113" t="s">
        <v>224</v>
      </c>
      <c r="C25" s="60">
        <v>706</v>
      </c>
      <c r="D25" s="60">
        <v>640</v>
      </c>
      <c r="E25" s="114">
        <f t="shared" si="2"/>
        <v>90.6515580736544</v>
      </c>
      <c r="F25" s="44">
        <v>723</v>
      </c>
      <c r="G25" s="114">
        <f t="shared" si="3"/>
        <v>112.96875</v>
      </c>
      <c r="H25" s="60">
        <v>811</v>
      </c>
      <c r="I25" s="114">
        <f t="shared" si="4"/>
        <v>112.17150760719225</v>
      </c>
    </row>
    <row r="26" spans="1:9" ht="12.75">
      <c r="A26" s="10"/>
      <c r="B26" s="13"/>
      <c r="C26" s="11"/>
      <c r="D26" s="12"/>
      <c r="E26" s="11"/>
      <c r="F26" s="12"/>
      <c r="I26" s="58"/>
    </row>
    <row r="27" spans="1:6" s="20" customFormat="1" ht="12.75">
      <c r="A27" s="19" t="s">
        <v>13</v>
      </c>
      <c r="B27" s="19"/>
      <c r="C27" s="19"/>
      <c r="D27" s="19"/>
      <c r="E27" s="19"/>
      <c r="F27" s="19"/>
    </row>
    <row r="28" spans="1:7" ht="27" customHeight="1">
      <c r="A28" s="154" t="s">
        <v>239</v>
      </c>
      <c r="B28" s="154"/>
      <c r="C28" s="154"/>
      <c r="D28" s="154"/>
      <c r="E28" s="154"/>
      <c r="F28" s="154"/>
      <c r="G28" s="154"/>
    </row>
  </sheetData>
  <mergeCells count="14">
    <mergeCell ref="A28:G28"/>
    <mergeCell ref="B7:B8"/>
    <mergeCell ref="C7:F7"/>
    <mergeCell ref="A17:A19"/>
    <mergeCell ref="B17:B19"/>
    <mergeCell ref="C17:C19"/>
    <mergeCell ref="D17:I17"/>
    <mergeCell ref="D18:E18"/>
    <mergeCell ref="F18:G18"/>
    <mergeCell ref="H18:I18"/>
    <mergeCell ref="B4:G4"/>
    <mergeCell ref="A7:A8"/>
    <mergeCell ref="A1:G1"/>
    <mergeCell ref="A2:G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workbookViewId="0" topLeftCell="A1">
      <selection activeCell="B8" sqref="B8"/>
    </sheetView>
  </sheetViews>
  <sheetFormatPr defaultColWidth="9.140625" defaultRowHeight="12.75"/>
  <cols>
    <col min="1" max="1" width="16.28125" style="0" customWidth="1"/>
    <col min="2" max="2" width="26.7109375" style="0" customWidth="1"/>
    <col min="3" max="3" width="11.28125" style="0" customWidth="1"/>
    <col min="4" max="4" width="11.00390625" style="0" customWidth="1"/>
    <col min="5" max="5" width="12.00390625" style="0" customWidth="1"/>
  </cols>
  <sheetData>
    <row r="1" spans="1:7" ht="30" customHeight="1">
      <c r="A1" s="176" t="s">
        <v>246</v>
      </c>
      <c r="B1" s="176"/>
      <c r="C1" s="176"/>
      <c r="D1" s="176"/>
      <c r="E1" s="176"/>
      <c r="F1" s="33"/>
      <c r="G1" s="33"/>
    </row>
    <row r="2" spans="1:7" ht="24" customHeight="1">
      <c r="A2" s="6" t="s">
        <v>71</v>
      </c>
      <c r="B2" s="33"/>
      <c r="C2" s="33"/>
      <c r="D2" s="33"/>
      <c r="E2" s="33"/>
      <c r="F2" s="33"/>
      <c r="G2" s="33"/>
    </row>
    <row r="3" spans="1:7" ht="6" customHeight="1">
      <c r="A3" s="17"/>
      <c r="B3" s="17"/>
      <c r="C3" s="17"/>
      <c r="D3" s="17"/>
      <c r="E3" s="17"/>
      <c r="F3" s="17"/>
      <c r="G3" s="17"/>
    </row>
    <row r="4" spans="1:6" s="6" customFormat="1" ht="51" customHeight="1">
      <c r="A4" s="176" t="s">
        <v>135</v>
      </c>
      <c r="B4" s="176"/>
      <c r="C4" s="176"/>
      <c r="D4" s="176"/>
      <c r="E4" s="176"/>
      <c r="F4" s="112"/>
    </row>
    <row r="5" spans="2:7" s="6" customFormat="1" ht="15.75" customHeight="1">
      <c r="B5" s="5"/>
      <c r="C5" s="5"/>
      <c r="D5" s="5"/>
      <c r="E5" s="5"/>
      <c r="F5" s="5"/>
      <c r="G5" s="5"/>
    </row>
    <row r="6" spans="1:5" s="31" customFormat="1" ht="39.75" customHeight="1">
      <c r="A6" s="180" t="s">
        <v>48</v>
      </c>
      <c r="B6" s="175" t="s">
        <v>49</v>
      </c>
      <c r="C6" s="175" t="s">
        <v>133</v>
      </c>
      <c r="D6" s="175"/>
      <c r="E6" s="175"/>
    </row>
    <row r="7" spans="1:5" s="31" customFormat="1" ht="26.25">
      <c r="A7" s="181"/>
      <c r="B7" s="182"/>
      <c r="C7" s="71" t="s">
        <v>50</v>
      </c>
      <c r="D7" s="71" t="s">
        <v>51</v>
      </c>
      <c r="E7" s="34" t="s">
        <v>53</v>
      </c>
    </row>
    <row r="8" spans="1:5" s="31" customFormat="1" ht="36.75" customHeight="1">
      <c r="A8" s="177" t="s">
        <v>138</v>
      </c>
      <c r="B8" s="42" t="s">
        <v>136</v>
      </c>
      <c r="C8" s="43"/>
      <c r="D8" s="43">
        <v>59570</v>
      </c>
      <c r="E8" s="70"/>
    </row>
    <row r="9" spans="1:5" s="31" customFormat="1" ht="42.75" customHeight="1">
      <c r="A9" s="179"/>
      <c r="B9" s="42" t="s">
        <v>137</v>
      </c>
      <c r="C9" s="43"/>
      <c r="D9" s="43">
        <v>84990</v>
      </c>
      <c r="E9" s="70"/>
    </row>
    <row r="10" spans="1:5" s="31" customFormat="1" ht="12.75">
      <c r="A10" s="39"/>
      <c r="B10" s="39" t="s">
        <v>54</v>
      </c>
      <c r="C10" s="41">
        <v>200000</v>
      </c>
      <c r="D10" s="41">
        <f>SUM(D8:D9)</f>
        <v>144560</v>
      </c>
      <c r="E10" s="41">
        <f>D10/C10*100</f>
        <v>72.28</v>
      </c>
    </row>
    <row r="11" s="31" customFormat="1" ht="12.75"/>
  </sheetData>
  <mergeCells count="6">
    <mergeCell ref="A8:A9"/>
    <mergeCell ref="A1:E1"/>
    <mergeCell ref="A6:A7"/>
    <mergeCell ref="B6:B7"/>
    <mergeCell ref="C6:E6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37"/>
  <sheetViews>
    <sheetView workbookViewId="0" topLeftCell="A31">
      <selection activeCell="H33" sqref="H33"/>
    </sheetView>
  </sheetViews>
  <sheetFormatPr defaultColWidth="9.140625" defaultRowHeight="12.75"/>
  <cols>
    <col min="1" max="1" width="35.28125" style="0" customWidth="1"/>
    <col min="2" max="2" width="9.57421875" style="0" customWidth="1"/>
    <col min="3" max="3" width="10.7109375" style="0" customWidth="1"/>
    <col min="4" max="4" width="10.140625" style="0" customWidth="1"/>
    <col min="5" max="5" width="10.28125" style="0" customWidth="1"/>
    <col min="6" max="6" width="11.140625" style="0" customWidth="1"/>
    <col min="7" max="7" width="9.7109375" style="0" customWidth="1"/>
    <col min="8" max="8" width="9.28125" style="0" customWidth="1"/>
    <col min="9" max="9" width="10.28125" style="0" customWidth="1"/>
  </cols>
  <sheetData>
    <row r="1" spans="1:8" ht="27.75" customHeight="1">
      <c r="A1" s="153" t="s">
        <v>22</v>
      </c>
      <c r="B1" s="153"/>
      <c r="C1" s="153"/>
      <c r="D1" s="153"/>
      <c r="E1" s="153"/>
      <c r="F1" s="153"/>
      <c r="G1" s="153"/>
      <c r="H1" s="153"/>
    </row>
    <row r="2" spans="1:8" ht="19.5" customHeight="1">
      <c r="A2" s="153" t="s">
        <v>245</v>
      </c>
      <c r="B2" s="153"/>
      <c r="C2" s="153"/>
      <c r="D2" s="153"/>
      <c r="E2" s="153"/>
      <c r="F2" s="153"/>
      <c r="G2" s="153"/>
      <c r="H2" s="153"/>
    </row>
    <row r="3" spans="1:8" ht="11.25" customHeight="1">
      <c r="A3" s="17"/>
      <c r="B3" s="17"/>
      <c r="C3" s="17"/>
      <c r="D3" s="17"/>
      <c r="E3" s="17"/>
      <c r="F3" s="17"/>
      <c r="G3" s="17"/>
      <c r="H3" s="17"/>
    </row>
    <row r="4" spans="1:8" s="6" customFormat="1" ht="29.25" customHeight="1">
      <c r="A4" s="6" t="s">
        <v>234</v>
      </c>
      <c r="B4" s="185" t="s">
        <v>60</v>
      </c>
      <c r="C4" s="185"/>
      <c r="D4" s="185"/>
      <c r="E4" s="185"/>
      <c r="F4" s="185"/>
      <c r="G4" s="185"/>
      <c r="H4" s="185"/>
    </row>
    <row r="5" spans="2:8" s="6" customFormat="1" ht="29.25" customHeight="1">
      <c r="B5" s="36"/>
      <c r="C5" s="36"/>
      <c r="D5" s="36"/>
      <c r="E5" s="36"/>
      <c r="F5" s="36"/>
      <c r="G5" s="36"/>
      <c r="H5" s="36"/>
    </row>
    <row r="6" spans="1:2" s="6" customFormat="1" ht="14.25" customHeight="1">
      <c r="A6" s="18" t="s">
        <v>12</v>
      </c>
      <c r="B6" s="5"/>
    </row>
    <row r="7" spans="1:8" ht="12.75">
      <c r="A7" s="156" t="s">
        <v>0</v>
      </c>
      <c r="B7" s="186"/>
      <c r="C7" s="187"/>
      <c r="D7" s="155" t="s">
        <v>2</v>
      </c>
      <c r="E7" s="155" t="s">
        <v>3</v>
      </c>
      <c r="F7" s="155"/>
      <c r="G7" s="155"/>
      <c r="H7" s="155"/>
    </row>
    <row r="8" spans="1:8" ht="23.25" customHeight="1">
      <c r="A8" s="158"/>
      <c r="B8" s="188"/>
      <c r="C8" s="189"/>
      <c r="D8" s="130"/>
      <c r="E8" s="27" t="s">
        <v>4</v>
      </c>
      <c r="F8" s="27" t="s">
        <v>5</v>
      </c>
      <c r="G8" s="4" t="s">
        <v>6</v>
      </c>
      <c r="H8" s="4" t="s">
        <v>7</v>
      </c>
    </row>
    <row r="9" spans="1:8" ht="31.5" customHeight="1">
      <c r="A9" s="183" t="s">
        <v>61</v>
      </c>
      <c r="B9" s="183"/>
      <c r="C9" s="184"/>
      <c r="D9" s="40" t="s">
        <v>115</v>
      </c>
      <c r="E9" s="60">
        <v>49.946</v>
      </c>
      <c r="F9" s="60">
        <v>50.533</v>
      </c>
      <c r="G9" s="61">
        <f>SUM(-F9,E9)</f>
        <v>-0.5870000000000033</v>
      </c>
      <c r="H9" s="44">
        <f aca="true" t="shared" si="0" ref="H9:H18">SUM(G9)</f>
        <v>-0.5870000000000033</v>
      </c>
    </row>
    <row r="10" spans="1:8" ht="25.5" customHeight="1">
      <c r="A10" s="183" t="s">
        <v>62</v>
      </c>
      <c r="B10" s="183"/>
      <c r="C10" s="184"/>
      <c r="D10" s="40" t="s">
        <v>115</v>
      </c>
      <c r="E10" s="60">
        <v>49.946</v>
      </c>
      <c r="F10" s="60">
        <v>44.38</v>
      </c>
      <c r="G10" s="61">
        <f>SUM(F10,-E10)</f>
        <v>-5.565999999999995</v>
      </c>
      <c r="H10" s="44">
        <f t="shared" si="0"/>
        <v>-5.565999999999995</v>
      </c>
    </row>
    <row r="11" spans="1:8" ht="25.5" customHeight="1">
      <c r="A11" s="183" t="s">
        <v>63</v>
      </c>
      <c r="B11" s="183"/>
      <c r="C11" s="184"/>
      <c r="D11" s="40" t="s">
        <v>116</v>
      </c>
      <c r="E11" s="60">
        <v>0.198</v>
      </c>
      <c r="F11" s="60">
        <v>0.258</v>
      </c>
      <c r="G11" s="61">
        <f>SUM(-F11,E11)</f>
        <v>-0.06</v>
      </c>
      <c r="H11" s="44">
        <f t="shared" si="0"/>
        <v>-0.06</v>
      </c>
    </row>
    <row r="12" spans="1:8" ht="18.75" customHeight="1">
      <c r="A12" s="183" t="s">
        <v>62</v>
      </c>
      <c r="B12" s="183"/>
      <c r="C12" s="184"/>
      <c r="D12" s="40" t="s">
        <v>116</v>
      </c>
      <c r="E12" s="60">
        <v>0.198</v>
      </c>
      <c r="F12" s="60">
        <v>0.173</v>
      </c>
      <c r="G12" s="61">
        <f>SUM(F12,-E12)</f>
        <v>-0.025000000000000022</v>
      </c>
      <c r="H12" s="44">
        <f t="shared" si="0"/>
        <v>-0.025000000000000022</v>
      </c>
    </row>
    <row r="13" spans="1:8" ht="26.25" customHeight="1">
      <c r="A13" s="183" t="s">
        <v>64</v>
      </c>
      <c r="B13" s="183"/>
      <c r="C13" s="184"/>
      <c r="D13" s="40" t="s">
        <v>117</v>
      </c>
      <c r="E13" s="60">
        <v>4.76</v>
      </c>
      <c r="F13" s="60">
        <v>4.401</v>
      </c>
      <c r="G13" s="61">
        <f>SUM(-F13,E13)</f>
        <v>0.359</v>
      </c>
      <c r="H13" s="44">
        <f t="shared" si="0"/>
        <v>0.359</v>
      </c>
    </row>
    <row r="14" spans="1:8" ht="28.5" customHeight="1">
      <c r="A14" s="183" t="s">
        <v>62</v>
      </c>
      <c r="B14" s="183"/>
      <c r="C14" s="184"/>
      <c r="D14" s="40" t="s">
        <v>117</v>
      </c>
      <c r="E14" s="60">
        <v>4.76</v>
      </c>
      <c r="F14" s="60">
        <v>1.484</v>
      </c>
      <c r="G14" s="61">
        <f>SUM(F14,-E14)</f>
        <v>-3.276</v>
      </c>
      <c r="H14" s="44">
        <f t="shared" si="0"/>
        <v>-3.276</v>
      </c>
    </row>
    <row r="15" spans="1:8" ht="27" customHeight="1">
      <c r="A15" s="183" t="s">
        <v>65</v>
      </c>
      <c r="B15" s="183"/>
      <c r="C15" s="184"/>
      <c r="D15" s="40" t="s">
        <v>117</v>
      </c>
      <c r="E15" s="60">
        <v>13.24</v>
      </c>
      <c r="F15" s="60">
        <v>12.677</v>
      </c>
      <c r="G15" s="61">
        <f>SUM(-F15,E15)</f>
        <v>0.5630000000000006</v>
      </c>
      <c r="H15" s="44">
        <f t="shared" si="0"/>
        <v>0.5630000000000006</v>
      </c>
    </row>
    <row r="16" spans="1:8" ht="39" customHeight="1">
      <c r="A16" s="183" t="s">
        <v>66</v>
      </c>
      <c r="B16" s="183"/>
      <c r="C16" s="184"/>
      <c r="D16" s="40" t="s">
        <v>116</v>
      </c>
      <c r="E16" s="60">
        <v>0.039</v>
      </c>
      <c r="F16" s="60">
        <v>0.045</v>
      </c>
      <c r="G16" s="61">
        <f>SUM(-F16,E16)</f>
        <v>-0.005999999999999998</v>
      </c>
      <c r="H16" s="44">
        <f t="shared" si="0"/>
        <v>-0.005999999999999998</v>
      </c>
    </row>
    <row r="17" spans="1:8" ht="42" customHeight="1">
      <c r="A17" s="183" t="s">
        <v>67</v>
      </c>
      <c r="B17" s="183"/>
      <c r="C17" s="184"/>
      <c r="D17" s="40" t="s">
        <v>117</v>
      </c>
      <c r="E17" s="60">
        <v>0.513</v>
      </c>
      <c r="F17" s="60">
        <v>0.373</v>
      </c>
      <c r="G17" s="61">
        <f>SUM(-F17,E17)</f>
        <v>0.14</v>
      </c>
      <c r="H17" s="44">
        <f t="shared" si="0"/>
        <v>0.14</v>
      </c>
    </row>
    <row r="18" spans="1:8" ht="39.75" customHeight="1">
      <c r="A18" s="183" t="s">
        <v>68</v>
      </c>
      <c r="B18" s="183"/>
      <c r="C18" s="184"/>
      <c r="D18" s="40" t="s">
        <v>115</v>
      </c>
      <c r="E18" s="60">
        <v>9.474</v>
      </c>
      <c r="F18" s="60">
        <v>8.199</v>
      </c>
      <c r="G18" s="61">
        <f>SUM(-F18,E18)</f>
        <v>1.2750000000000004</v>
      </c>
      <c r="H18" s="44">
        <f t="shared" si="0"/>
        <v>1.2750000000000004</v>
      </c>
    </row>
    <row r="19" spans="1:8" s="6" customFormat="1" ht="12.75">
      <c r="A19" s="5"/>
      <c r="B19" s="5"/>
      <c r="G19" s="6" t="s">
        <v>11</v>
      </c>
      <c r="H19" s="6">
        <f>SUM(H9:H18)</f>
        <v>-7.182999999999996</v>
      </c>
    </row>
    <row r="20" spans="1:2" s="6" customFormat="1" ht="49.5" customHeight="1">
      <c r="A20" s="5"/>
      <c r="B20" s="5"/>
    </row>
    <row r="21" s="18" customFormat="1" ht="12.75">
      <c r="A21" s="18" t="s">
        <v>24</v>
      </c>
    </row>
    <row r="22" spans="1:11" ht="27" customHeight="1">
      <c r="A22" s="151" t="s">
        <v>0</v>
      </c>
      <c r="B22" s="155" t="s">
        <v>2</v>
      </c>
      <c r="C22" s="155">
        <v>2009</v>
      </c>
      <c r="D22" s="118" t="s">
        <v>9</v>
      </c>
      <c r="E22" s="119"/>
      <c r="F22" s="119"/>
      <c r="G22" s="119"/>
      <c r="H22" s="119"/>
      <c r="I22" s="119"/>
      <c r="J22" s="119"/>
      <c r="K22" s="120"/>
    </row>
    <row r="23" spans="1:11" ht="12.75">
      <c r="A23" s="151"/>
      <c r="B23" s="155"/>
      <c r="C23" s="155"/>
      <c r="D23" s="155">
        <v>2010</v>
      </c>
      <c r="E23" s="155"/>
      <c r="F23" s="118">
        <v>2011</v>
      </c>
      <c r="G23" s="120"/>
      <c r="H23" s="118">
        <v>2012</v>
      </c>
      <c r="I23" s="120"/>
      <c r="J23" s="118">
        <v>2013</v>
      </c>
      <c r="K23" s="120"/>
    </row>
    <row r="24" spans="1:11" ht="39" customHeight="1">
      <c r="A24" s="151"/>
      <c r="B24" s="155"/>
      <c r="C24" s="155"/>
      <c r="D24" s="4" t="s">
        <v>10</v>
      </c>
      <c r="E24" s="4" t="s">
        <v>29</v>
      </c>
      <c r="F24" s="4" t="s">
        <v>10</v>
      </c>
      <c r="G24" s="4" t="s">
        <v>27</v>
      </c>
      <c r="H24" s="4" t="s">
        <v>10</v>
      </c>
      <c r="I24" s="4" t="s">
        <v>28</v>
      </c>
      <c r="J24" s="4" t="s">
        <v>10</v>
      </c>
      <c r="K24" s="4" t="s">
        <v>74</v>
      </c>
    </row>
    <row r="25" spans="1:11" ht="30" customHeight="1">
      <c r="A25" s="2" t="s">
        <v>61</v>
      </c>
      <c r="B25" s="40" t="s">
        <v>115</v>
      </c>
      <c r="C25" s="66">
        <v>54.916</v>
      </c>
      <c r="D25" s="66">
        <v>54.726</v>
      </c>
      <c r="E25" s="15">
        <f aca="true" t="shared" si="1" ref="E25:E34">IF(C25=0,0,D25/C25)*100</f>
        <v>99.65401704421298</v>
      </c>
      <c r="F25" s="66">
        <v>42.53</v>
      </c>
      <c r="G25" s="15">
        <f aca="true" t="shared" si="2" ref="G25:G34">IF(E25=0,0,F25/D25)*100</f>
        <v>77.71443189708731</v>
      </c>
      <c r="H25" s="68">
        <v>49.403</v>
      </c>
      <c r="I25" s="15">
        <f aca="true" t="shared" si="3" ref="I25:I34">IF(G25=0,0,H25/F25)*100</f>
        <v>116.16035739478015</v>
      </c>
      <c r="J25" s="62">
        <v>50.533</v>
      </c>
      <c r="K25" s="15">
        <f aca="true" t="shared" si="4" ref="K25:K34">IF(I25=0,0,J25/H25)*100</f>
        <v>102.28731048721738</v>
      </c>
    </row>
    <row r="26" spans="1:11" s="65" customFormat="1" ht="27.75" customHeight="1">
      <c r="A26" s="63" t="s">
        <v>62</v>
      </c>
      <c r="B26" s="40" t="s">
        <v>115</v>
      </c>
      <c r="C26" s="67">
        <v>16.2</v>
      </c>
      <c r="D26" s="67">
        <v>1.6524</v>
      </c>
      <c r="E26" s="64">
        <f t="shared" si="1"/>
        <v>10.200000000000001</v>
      </c>
      <c r="F26" s="67">
        <v>19.989</v>
      </c>
      <c r="G26" s="64">
        <f t="shared" si="2"/>
        <v>1209.6949891067538</v>
      </c>
      <c r="H26" s="69">
        <v>27.666</v>
      </c>
      <c r="I26" s="64">
        <f t="shared" si="3"/>
        <v>138.40612336785233</v>
      </c>
      <c r="J26" s="62">
        <v>44.38</v>
      </c>
      <c r="K26" s="64">
        <f t="shared" si="4"/>
        <v>160.413503939854</v>
      </c>
    </row>
    <row r="27" spans="1:11" s="65" customFormat="1" ht="28.5" customHeight="1">
      <c r="A27" s="63" t="s">
        <v>63</v>
      </c>
      <c r="B27" s="40" t="s">
        <v>116</v>
      </c>
      <c r="C27" s="67">
        <v>0.289</v>
      </c>
      <c r="D27" s="67">
        <v>0.313</v>
      </c>
      <c r="E27" s="64">
        <f t="shared" si="1"/>
        <v>108.30449826989621</v>
      </c>
      <c r="F27" s="67">
        <v>0.296</v>
      </c>
      <c r="G27" s="64">
        <f t="shared" si="2"/>
        <v>94.56869009584665</v>
      </c>
      <c r="H27" s="69">
        <v>0.268</v>
      </c>
      <c r="I27" s="64">
        <f t="shared" si="3"/>
        <v>90.54054054054055</v>
      </c>
      <c r="J27" s="62">
        <v>0.258</v>
      </c>
      <c r="K27" s="64">
        <f t="shared" si="4"/>
        <v>96.26865671641791</v>
      </c>
    </row>
    <row r="28" spans="1:11" s="65" customFormat="1" ht="12.75">
      <c r="A28" s="63" t="s">
        <v>62</v>
      </c>
      <c r="B28" s="40" t="s">
        <v>116</v>
      </c>
      <c r="C28" s="67">
        <v>0.048</v>
      </c>
      <c r="D28" s="67">
        <v>0.072</v>
      </c>
      <c r="E28" s="64">
        <f t="shared" si="1"/>
        <v>149.99999999999997</v>
      </c>
      <c r="F28" s="67">
        <v>0.116</v>
      </c>
      <c r="G28" s="64">
        <f t="shared" si="2"/>
        <v>161.11111111111114</v>
      </c>
      <c r="H28" s="69">
        <v>0.156</v>
      </c>
      <c r="I28" s="64">
        <f t="shared" si="3"/>
        <v>134.48275862068965</v>
      </c>
      <c r="J28" s="62">
        <v>0.173</v>
      </c>
      <c r="K28" s="64">
        <f t="shared" si="4"/>
        <v>110.89743589743588</v>
      </c>
    </row>
    <row r="29" spans="1:11" s="65" customFormat="1" ht="29.25" customHeight="1">
      <c r="A29" s="63" t="s">
        <v>64</v>
      </c>
      <c r="B29" s="40" t="s">
        <v>117</v>
      </c>
      <c r="C29" s="67">
        <v>5.015</v>
      </c>
      <c r="D29" s="67">
        <v>5.364</v>
      </c>
      <c r="E29" s="64">
        <f t="shared" si="1"/>
        <v>106.9591226321037</v>
      </c>
      <c r="F29" s="67">
        <v>5.481</v>
      </c>
      <c r="G29" s="64">
        <f t="shared" si="2"/>
        <v>102.18120805369128</v>
      </c>
      <c r="H29" s="69">
        <v>5.291</v>
      </c>
      <c r="I29" s="64">
        <f t="shared" si="3"/>
        <v>96.53347929209998</v>
      </c>
      <c r="J29" s="62">
        <v>4.401</v>
      </c>
      <c r="K29" s="64">
        <f t="shared" si="4"/>
        <v>83.17898317898317</v>
      </c>
    </row>
    <row r="30" spans="1:11" s="65" customFormat="1" ht="26.25">
      <c r="A30" s="63" t="s">
        <v>62</v>
      </c>
      <c r="B30" s="40" t="s">
        <v>117</v>
      </c>
      <c r="C30" s="67">
        <v>0.625</v>
      </c>
      <c r="D30" s="67">
        <v>1.008</v>
      </c>
      <c r="E30" s="64">
        <f t="shared" si="1"/>
        <v>161.28</v>
      </c>
      <c r="F30" s="67">
        <v>1.171</v>
      </c>
      <c r="G30" s="64">
        <f t="shared" si="2"/>
        <v>116.17063492063492</v>
      </c>
      <c r="H30" s="69">
        <v>1.278</v>
      </c>
      <c r="I30" s="64">
        <f t="shared" si="3"/>
        <v>109.13748932536294</v>
      </c>
      <c r="J30" s="62">
        <v>1.484</v>
      </c>
      <c r="K30" s="64">
        <f t="shared" si="4"/>
        <v>116.11893583724569</v>
      </c>
    </row>
    <row r="31" spans="1:11" ht="27" customHeight="1">
      <c r="A31" s="2" t="s">
        <v>65</v>
      </c>
      <c r="B31" s="40" t="s">
        <v>117</v>
      </c>
      <c r="C31" s="66">
        <v>8.3</v>
      </c>
      <c r="D31" s="66">
        <v>10.183</v>
      </c>
      <c r="E31" s="15">
        <f t="shared" si="1"/>
        <v>122.68674698795179</v>
      </c>
      <c r="F31" s="66">
        <v>10.488</v>
      </c>
      <c r="G31" s="15">
        <f t="shared" si="2"/>
        <v>102.99518805852892</v>
      </c>
      <c r="H31" s="68">
        <v>10.723</v>
      </c>
      <c r="I31" s="15">
        <f t="shared" si="3"/>
        <v>102.24065598779559</v>
      </c>
      <c r="J31" s="62">
        <v>12.677</v>
      </c>
      <c r="K31" s="15">
        <f t="shared" si="4"/>
        <v>118.2225123566166</v>
      </c>
    </row>
    <row r="32" spans="1:11" ht="39" customHeight="1">
      <c r="A32" s="2" t="s">
        <v>66</v>
      </c>
      <c r="B32" s="40" t="s">
        <v>116</v>
      </c>
      <c r="C32" s="66">
        <v>0.03</v>
      </c>
      <c r="D32" s="66">
        <v>0.032</v>
      </c>
      <c r="E32" s="15">
        <f t="shared" si="1"/>
        <v>106.66666666666667</v>
      </c>
      <c r="F32" s="66">
        <v>0.037</v>
      </c>
      <c r="G32" s="15">
        <f t="shared" si="2"/>
        <v>115.625</v>
      </c>
      <c r="H32" s="68">
        <v>0.038</v>
      </c>
      <c r="I32" s="15">
        <f t="shared" si="3"/>
        <v>102.7027027027027</v>
      </c>
      <c r="J32" s="62">
        <v>0.045</v>
      </c>
      <c r="K32" s="15">
        <f t="shared" si="4"/>
        <v>118.42105263157893</v>
      </c>
    </row>
    <row r="33" spans="1:11" ht="57" customHeight="1">
      <c r="A33" s="2" t="s">
        <v>67</v>
      </c>
      <c r="B33" s="40" t="s">
        <v>117</v>
      </c>
      <c r="C33" s="66">
        <v>0.28</v>
      </c>
      <c r="D33" s="66">
        <v>0.276</v>
      </c>
      <c r="E33" s="15">
        <f t="shared" si="1"/>
        <v>98.57142857142857</v>
      </c>
      <c r="F33" s="66">
        <v>0.295</v>
      </c>
      <c r="G33" s="15">
        <f t="shared" si="2"/>
        <v>106.88405797101449</v>
      </c>
      <c r="H33" s="68">
        <v>0.39</v>
      </c>
      <c r="I33" s="15">
        <f t="shared" si="3"/>
        <v>132.20338983050848</v>
      </c>
      <c r="J33" s="62">
        <v>0.373</v>
      </c>
      <c r="K33" s="15">
        <f t="shared" si="4"/>
        <v>95.64102564102564</v>
      </c>
    </row>
    <row r="34" spans="1:11" ht="57.75" customHeight="1">
      <c r="A34" s="2" t="s">
        <v>68</v>
      </c>
      <c r="B34" s="40" t="s">
        <v>115</v>
      </c>
      <c r="C34" s="66">
        <v>14.995</v>
      </c>
      <c r="D34" s="66">
        <v>12.167</v>
      </c>
      <c r="E34" s="15">
        <f t="shared" si="1"/>
        <v>81.1403801267089</v>
      </c>
      <c r="F34" s="66">
        <v>11.193</v>
      </c>
      <c r="G34" s="15">
        <f t="shared" si="2"/>
        <v>91.99473987014053</v>
      </c>
      <c r="H34" s="68">
        <v>11.121</v>
      </c>
      <c r="I34" s="15">
        <f t="shared" si="3"/>
        <v>99.35674082015547</v>
      </c>
      <c r="J34" s="62">
        <v>8.199</v>
      </c>
      <c r="K34" s="15">
        <f t="shared" si="4"/>
        <v>73.72538440787699</v>
      </c>
    </row>
    <row r="36" spans="1:7" s="20" customFormat="1" ht="12.75">
      <c r="A36" s="19" t="s">
        <v>13</v>
      </c>
      <c r="B36" s="19"/>
      <c r="C36" s="19"/>
      <c r="D36" s="19"/>
      <c r="E36" s="19"/>
      <c r="F36" s="19"/>
      <c r="G36" s="19"/>
    </row>
    <row r="37" spans="1:8" ht="25.5" customHeight="1">
      <c r="A37" s="154" t="s">
        <v>239</v>
      </c>
      <c r="B37" s="154"/>
      <c r="C37" s="154"/>
      <c r="D37" s="154"/>
      <c r="E37" s="154"/>
      <c r="F37" s="154"/>
      <c r="G37" s="154"/>
      <c r="H37" s="154"/>
    </row>
  </sheetData>
  <mergeCells count="25">
    <mergeCell ref="A1:H1"/>
    <mergeCell ref="A2:H2"/>
    <mergeCell ref="B4:H4"/>
    <mergeCell ref="A7:C8"/>
    <mergeCell ref="D7:D8"/>
    <mergeCell ref="E7:H7"/>
    <mergeCell ref="A37:H37"/>
    <mergeCell ref="A17:C17"/>
    <mergeCell ref="A18:C18"/>
    <mergeCell ref="D22:K22"/>
    <mergeCell ref="J23:K23"/>
    <mergeCell ref="B22:B24"/>
    <mergeCell ref="C22:C24"/>
    <mergeCell ref="A13:C13"/>
    <mergeCell ref="A14:C14"/>
    <mergeCell ref="F23:G23"/>
    <mergeCell ref="H23:I23"/>
    <mergeCell ref="A15:C15"/>
    <mergeCell ref="A16:C16"/>
    <mergeCell ref="A22:A24"/>
    <mergeCell ref="D23:E23"/>
    <mergeCell ref="A9:C9"/>
    <mergeCell ref="A10:C10"/>
    <mergeCell ref="A11:C11"/>
    <mergeCell ref="A12:C1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workbookViewId="0" topLeftCell="A25">
      <selection activeCell="A33" sqref="A33"/>
    </sheetView>
  </sheetViews>
  <sheetFormatPr defaultColWidth="9.140625" defaultRowHeight="12.75"/>
  <cols>
    <col min="1" max="1" width="69.7109375" style="0" customWidth="1"/>
    <col min="2" max="2" width="6.8515625" style="0" customWidth="1"/>
    <col min="5" max="5" width="9.8515625" style="0" customWidth="1"/>
    <col min="7" max="7" width="10.421875" style="0" customWidth="1"/>
  </cols>
  <sheetData>
    <row r="1" spans="1:8" ht="15" customHeight="1">
      <c r="A1" s="153" t="s">
        <v>22</v>
      </c>
      <c r="B1" s="153"/>
      <c r="C1" s="153"/>
      <c r="D1" s="153"/>
      <c r="E1" s="153"/>
      <c r="F1" s="153"/>
      <c r="G1" s="153"/>
      <c r="H1" s="153"/>
    </row>
    <row r="2" spans="1:8" ht="15" customHeight="1">
      <c r="A2" s="153" t="s">
        <v>243</v>
      </c>
      <c r="B2" s="153"/>
      <c r="C2" s="153"/>
      <c r="D2" s="153"/>
      <c r="E2" s="153"/>
      <c r="F2" s="153"/>
      <c r="G2" s="153"/>
      <c r="H2" s="153"/>
    </row>
    <row r="3" spans="1:8" ht="7.5" customHeight="1">
      <c r="A3" s="17"/>
      <c r="B3" s="17"/>
      <c r="C3" s="17"/>
      <c r="D3" s="17"/>
      <c r="E3" s="17"/>
      <c r="F3" s="17"/>
      <c r="G3" s="17"/>
      <c r="H3" s="17"/>
    </row>
    <row r="4" spans="1:8" s="6" customFormat="1" ht="15.75" customHeight="1">
      <c r="A4" s="6" t="s">
        <v>235</v>
      </c>
      <c r="B4" s="73"/>
      <c r="C4" s="73"/>
      <c r="D4" s="73"/>
      <c r="E4" s="73"/>
      <c r="F4" s="73"/>
      <c r="G4" s="73"/>
      <c r="H4" s="73"/>
    </row>
    <row r="5" spans="2:8" s="6" customFormat="1" ht="6" customHeight="1">
      <c r="B5" s="5"/>
      <c r="C5" s="5"/>
      <c r="D5" s="5"/>
      <c r="E5" s="5"/>
      <c r="F5" s="5"/>
      <c r="G5" s="5"/>
      <c r="H5" s="5"/>
    </row>
    <row r="6" spans="1:2" s="6" customFormat="1" ht="16.5" customHeight="1">
      <c r="A6" s="18" t="s">
        <v>12</v>
      </c>
      <c r="B6" s="5"/>
    </row>
    <row r="7" spans="1:8" ht="12.75">
      <c r="A7" s="151" t="s">
        <v>0</v>
      </c>
      <c r="B7" s="156" t="s">
        <v>1</v>
      </c>
      <c r="C7" s="187"/>
      <c r="D7" s="155" t="s">
        <v>2</v>
      </c>
      <c r="E7" s="118" t="s">
        <v>3</v>
      </c>
      <c r="F7" s="119"/>
      <c r="G7" s="119"/>
      <c r="H7" s="120"/>
    </row>
    <row r="8" spans="1:8" ht="27" customHeight="1">
      <c r="A8" s="152"/>
      <c r="B8" s="157"/>
      <c r="C8" s="190"/>
      <c r="D8" s="130"/>
      <c r="E8" s="72" t="s">
        <v>4</v>
      </c>
      <c r="F8" s="72" t="s">
        <v>5</v>
      </c>
      <c r="G8" s="72" t="s">
        <v>6</v>
      </c>
      <c r="H8" s="72" t="s">
        <v>7</v>
      </c>
    </row>
    <row r="9" spans="1:8" ht="27" customHeight="1">
      <c r="A9" s="40" t="s">
        <v>34</v>
      </c>
      <c r="B9" s="183" t="s">
        <v>33</v>
      </c>
      <c r="C9" s="183"/>
      <c r="D9" s="25" t="s">
        <v>8</v>
      </c>
      <c r="E9" s="3">
        <v>40</v>
      </c>
      <c r="F9" s="3">
        <v>45</v>
      </c>
      <c r="G9" s="3">
        <f aca="true" t="shared" si="0" ref="G9:G16">SUM(F9,-E9)</f>
        <v>5</v>
      </c>
      <c r="H9" s="3">
        <f aca="true" t="shared" si="1" ref="H9:H16">SUM(G9)</f>
        <v>5</v>
      </c>
    </row>
    <row r="10" spans="1:8" ht="26.25">
      <c r="A10" s="40" t="s">
        <v>35</v>
      </c>
      <c r="B10" s="183"/>
      <c r="C10" s="183"/>
      <c r="D10" s="25" t="s">
        <v>8</v>
      </c>
      <c r="E10" s="3">
        <v>30</v>
      </c>
      <c r="F10" s="3">
        <v>30</v>
      </c>
      <c r="G10" s="3">
        <f t="shared" si="0"/>
        <v>0</v>
      </c>
      <c r="H10" s="3">
        <f t="shared" si="1"/>
        <v>0</v>
      </c>
    </row>
    <row r="11" spans="1:8" ht="39">
      <c r="A11" s="40" t="s">
        <v>36</v>
      </c>
      <c r="B11" s="183"/>
      <c r="C11" s="183"/>
      <c r="D11" s="25" t="s">
        <v>8</v>
      </c>
      <c r="E11" s="3">
        <v>100</v>
      </c>
      <c r="F11" s="3">
        <v>100</v>
      </c>
      <c r="G11" s="3">
        <f t="shared" si="0"/>
        <v>0</v>
      </c>
      <c r="H11" s="3">
        <f t="shared" si="1"/>
        <v>0</v>
      </c>
    </row>
    <row r="12" spans="1:8" ht="26.25">
      <c r="A12" s="40" t="s">
        <v>37</v>
      </c>
      <c r="B12" s="183"/>
      <c r="C12" s="183"/>
      <c r="D12" s="28" t="s">
        <v>42</v>
      </c>
      <c r="E12" s="3">
        <v>8</v>
      </c>
      <c r="F12" s="3">
        <v>12</v>
      </c>
      <c r="G12" s="3">
        <f t="shared" si="0"/>
        <v>4</v>
      </c>
      <c r="H12" s="3">
        <f t="shared" si="1"/>
        <v>4</v>
      </c>
    </row>
    <row r="13" spans="1:8" ht="26.25">
      <c r="A13" s="40" t="s">
        <v>38</v>
      </c>
      <c r="B13" s="183"/>
      <c r="C13" s="183"/>
      <c r="D13" s="8" t="s">
        <v>42</v>
      </c>
      <c r="E13" s="3">
        <v>12</v>
      </c>
      <c r="F13" s="3">
        <v>26</v>
      </c>
      <c r="G13" s="3">
        <f t="shared" si="0"/>
        <v>14</v>
      </c>
      <c r="H13" s="3">
        <f t="shared" si="1"/>
        <v>14</v>
      </c>
    </row>
    <row r="14" spans="1:8" ht="39">
      <c r="A14" s="40" t="s">
        <v>39</v>
      </c>
      <c r="B14" s="183"/>
      <c r="C14" s="183"/>
      <c r="D14" s="8" t="s">
        <v>8</v>
      </c>
      <c r="E14" s="3">
        <v>52</v>
      </c>
      <c r="F14" s="3">
        <v>70</v>
      </c>
      <c r="G14" s="3">
        <f t="shared" si="0"/>
        <v>18</v>
      </c>
      <c r="H14" s="3">
        <f t="shared" si="1"/>
        <v>18</v>
      </c>
    </row>
    <row r="15" spans="1:8" ht="26.25">
      <c r="A15" s="40" t="s">
        <v>40</v>
      </c>
      <c r="B15" s="183"/>
      <c r="C15" s="183"/>
      <c r="D15" s="8" t="s">
        <v>42</v>
      </c>
      <c r="E15" s="3">
        <v>38</v>
      </c>
      <c r="F15" s="3">
        <v>50</v>
      </c>
      <c r="G15" s="3">
        <f t="shared" si="0"/>
        <v>12</v>
      </c>
      <c r="H15" s="3">
        <f t="shared" si="1"/>
        <v>12</v>
      </c>
    </row>
    <row r="16" spans="1:8" ht="39">
      <c r="A16" s="75" t="s">
        <v>41</v>
      </c>
      <c r="B16" s="183"/>
      <c r="C16" s="183"/>
      <c r="D16" s="8" t="s">
        <v>8</v>
      </c>
      <c r="E16" s="3">
        <v>40</v>
      </c>
      <c r="F16" s="3">
        <v>55</v>
      </c>
      <c r="G16" s="3">
        <f t="shared" si="0"/>
        <v>15</v>
      </c>
      <c r="H16" s="3">
        <f t="shared" si="1"/>
        <v>15</v>
      </c>
    </row>
    <row r="17" spans="1:8" s="6" customFormat="1" ht="12.75">
      <c r="A17" s="5"/>
      <c r="B17" s="5"/>
      <c r="G17" s="6" t="s">
        <v>11</v>
      </c>
      <c r="H17" s="6">
        <f>SUM(H13:H16)</f>
        <v>59</v>
      </c>
    </row>
    <row r="18" s="18" customFormat="1" ht="12.75">
      <c r="A18" s="18" t="s">
        <v>23</v>
      </c>
    </row>
    <row r="19" spans="1:9" ht="12.75">
      <c r="A19" s="151" t="s">
        <v>0</v>
      </c>
      <c r="B19" s="155" t="s">
        <v>2</v>
      </c>
      <c r="C19" s="155">
        <v>2010</v>
      </c>
      <c r="D19" s="155" t="s">
        <v>9</v>
      </c>
      <c r="E19" s="155"/>
      <c r="F19" s="155"/>
      <c r="G19" s="155"/>
      <c r="H19" s="155"/>
      <c r="I19" s="155"/>
    </row>
    <row r="20" spans="1:9" ht="12.75">
      <c r="A20" s="151"/>
      <c r="B20" s="155"/>
      <c r="C20" s="155"/>
      <c r="D20" s="155">
        <v>2011</v>
      </c>
      <c r="E20" s="155"/>
      <c r="F20" s="118">
        <v>2012</v>
      </c>
      <c r="G20" s="120"/>
      <c r="H20" s="118">
        <v>2013</v>
      </c>
      <c r="I20" s="120"/>
    </row>
    <row r="21" spans="1:9" ht="40.5" customHeight="1">
      <c r="A21" s="151"/>
      <c r="B21" s="155"/>
      <c r="C21" s="155"/>
      <c r="D21" s="74" t="s">
        <v>10</v>
      </c>
      <c r="E21" s="74" t="s">
        <v>27</v>
      </c>
      <c r="F21" s="74" t="s">
        <v>10</v>
      </c>
      <c r="G21" s="74" t="s">
        <v>28</v>
      </c>
      <c r="H21" s="74" t="s">
        <v>10</v>
      </c>
      <c r="I21" s="74" t="s">
        <v>74</v>
      </c>
    </row>
    <row r="22" spans="1:9" ht="27.75" customHeight="1">
      <c r="A22" s="40" t="s">
        <v>34</v>
      </c>
      <c r="B22" s="25" t="s">
        <v>8</v>
      </c>
      <c r="C22" s="30">
        <v>0</v>
      </c>
      <c r="D22" s="30">
        <v>5</v>
      </c>
      <c r="E22" s="29">
        <f aca="true" t="shared" si="2" ref="E22:E29">IF(C22=0,0,D22/C22)*100</f>
        <v>0</v>
      </c>
      <c r="F22" s="29">
        <v>30</v>
      </c>
      <c r="G22" s="29">
        <f aca="true" t="shared" si="3" ref="G22:G29">IF(D22=0,0,F22/D22)*100</f>
        <v>600</v>
      </c>
      <c r="H22" s="29">
        <v>45</v>
      </c>
      <c r="I22" s="29">
        <f aca="true" t="shared" si="4" ref="I22:I29">IF(F22=0,0,H22/F22)*100</f>
        <v>150</v>
      </c>
    </row>
    <row r="23" spans="1:9" ht="26.25">
      <c r="A23" s="40" t="s">
        <v>35</v>
      </c>
      <c r="B23" s="25" t="s">
        <v>8</v>
      </c>
      <c r="C23" s="30">
        <v>0</v>
      </c>
      <c r="D23" s="30">
        <v>15</v>
      </c>
      <c r="E23" s="29">
        <f t="shared" si="2"/>
        <v>0</v>
      </c>
      <c r="F23" s="29">
        <v>25</v>
      </c>
      <c r="G23" s="29">
        <f t="shared" si="3"/>
        <v>166.66666666666669</v>
      </c>
      <c r="H23" s="29">
        <v>30</v>
      </c>
      <c r="I23" s="29">
        <f t="shared" si="4"/>
        <v>120</v>
      </c>
    </row>
    <row r="24" spans="1:9" ht="39">
      <c r="A24" s="40" t="s">
        <v>36</v>
      </c>
      <c r="B24" s="25" t="s">
        <v>8</v>
      </c>
      <c r="C24" s="30">
        <v>0</v>
      </c>
      <c r="D24" s="30">
        <v>5</v>
      </c>
      <c r="E24" s="29">
        <f t="shared" si="2"/>
        <v>0</v>
      </c>
      <c r="F24" s="29">
        <v>90</v>
      </c>
      <c r="G24" s="29">
        <f t="shared" si="3"/>
        <v>1800</v>
      </c>
      <c r="H24" s="29">
        <v>100</v>
      </c>
      <c r="I24" s="29">
        <f t="shared" si="4"/>
        <v>111.11111111111111</v>
      </c>
    </row>
    <row r="25" spans="1:9" ht="26.25">
      <c r="A25" s="40" t="s">
        <v>37</v>
      </c>
      <c r="B25" s="28" t="s">
        <v>42</v>
      </c>
      <c r="C25" s="30">
        <v>2</v>
      </c>
      <c r="D25" s="30">
        <v>1</v>
      </c>
      <c r="E25" s="29">
        <f t="shared" si="2"/>
        <v>50</v>
      </c>
      <c r="F25" s="29">
        <v>12</v>
      </c>
      <c r="G25" s="29">
        <f t="shared" si="3"/>
        <v>1200</v>
      </c>
      <c r="H25" s="29">
        <v>12</v>
      </c>
      <c r="I25" s="29">
        <f t="shared" si="4"/>
        <v>100</v>
      </c>
    </row>
    <row r="26" spans="1:9" ht="26.25">
      <c r="A26" s="40" t="s">
        <v>38</v>
      </c>
      <c r="B26" s="8" t="s">
        <v>42</v>
      </c>
      <c r="C26" s="30">
        <v>0</v>
      </c>
      <c r="D26" s="30">
        <v>7</v>
      </c>
      <c r="E26" s="29">
        <f t="shared" si="2"/>
        <v>0</v>
      </c>
      <c r="F26" s="29">
        <v>24</v>
      </c>
      <c r="G26" s="29">
        <f t="shared" si="3"/>
        <v>342.85714285714283</v>
      </c>
      <c r="H26" s="29">
        <v>26</v>
      </c>
      <c r="I26" s="29">
        <f t="shared" si="4"/>
        <v>108.33333333333333</v>
      </c>
    </row>
    <row r="27" spans="1:9" ht="39">
      <c r="A27" s="40" t="s">
        <v>39</v>
      </c>
      <c r="B27" s="8" t="s">
        <v>8</v>
      </c>
      <c r="C27" s="29">
        <v>0.8</v>
      </c>
      <c r="D27" s="29">
        <v>25</v>
      </c>
      <c r="E27" s="29">
        <f t="shared" si="2"/>
        <v>3125</v>
      </c>
      <c r="F27" s="29">
        <v>25</v>
      </c>
      <c r="G27" s="29">
        <f t="shared" si="3"/>
        <v>100</v>
      </c>
      <c r="H27" s="29">
        <v>70</v>
      </c>
      <c r="I27" s="29">
        <f t="shared" si="4"/>
        <v>280</v>
      </c>
    </row>
    <row r="28" spans="1:9" ht="26.25">
      <c r="A28" s="40" t="s">
        <v>40</v>
      </c>
      <c r="B28" s="8" t="s">
        <v>42</v>
      </c>
      <c r="C28" s="29">
        <v>0</v>
      </c>
      <c r="D28" s="29">
        <v>8</v>
      </c>
      <c r="E28" s="29">
        <f t="shared" si="2"/>
        <v>0</v>
      </c>
      <c r="F28" s="29">
        <v>25</v>
      </c>
      <c r="G28" s="29">
        <f t="shared" si="3"/>
        <v>312.5</v>
      </c>
      <c r="H28" s="29">
        <v>50</v>
      </c>
      <c r="I28" s="29">
        <f t="shared" si="4"/>
        <v>200</v>
      </c>
    </row>
    <row r="29" spans="1:9" ht="29.25" customHeight="1">
      <c r="A29" s="75" t="s">
        <v>41</v>
      </c>
      <c r="B29" s="8" t="s">
        <v>8</v>
      </c>
      <c r="C29" s="29">
        <v>0</v>
      </c>
      <c r="D29" s="29">
        <v>0</v>
      </c>
      <c r="E29" s="29">
        <f t="shared" si="2"/>
        <v>0</v>
      </c>
      <c r="F29" s="29">
        <v>20</v>
      </c>
      <c r="G29" s="29">
        <f t="shared" si="3"/>
        <v>0</v>
      </c>
      <c r="H29" s="29">
        <v>55</v>
      </c>
      <c r="I29" s="29">
        <f t="shared" si="4"/>
        <v>275</v>
      </c>
    </row>
    <row r="30" spans="1:2" ht="12.75">
      <c r="A30" s="1"/>
      <c r="B30" s="1"/>
    </row>
    <row r="31" spans="1:7" s="20" customFormat="1" ht="12.75">
      <c r="A31" s="19" t="s">
        <v>13</v>
      </c>
      <c r="B31" s="19"/>
      <c r="C31" s="19"/>
      <c r="D31" s="19"/>
      <c r="E31" s="19"/>
      <c r="F31" s="19"/>
      <c r="G31" s="19"/>
    </row>
    <row r="32" spans="1:8" ht="25.5" customHeight="1">
      <c r="A32" s="154" t="s">
        <v>244</v>
      </c>
      <c r="B32" s="154"/>
      <c r="C32" s="154"/>
      <c r="D32" s="154"/>
      <c r="E32" s="154"/>
      <c r="F32" s="154"/>
      <c r="G32" s="154"/>
      <c r="H32" s="154"/>
    </row>
  </sheetData>
  <mergeCells count="15">
    <mergeCell ref="A32:H32"/>
    <mergeCell ref="A19:A21"/>
    <mergeCell ref="B19:B21"/>
    <mergeCell ref="C19:C21"/>
    <mergeCell ref="H20:I20"/>
    <mergeCell ref="D19:I19"/>
    <mergeCell ref="A1:H1"/>
    <mergeCell ref="A2:H2"/>
    <mergeCell ref="D20:E20"/>
    <mergeCell ref="F20:G20"/>
    <mergeCell ref="A7:A8"/>
    <mergeCell ref="B9:C16"/>
    <mergeCell ref="B7:C8"/>
    <mergeCell ref="D7:D8"/>
    <mergeCell ref="E7:H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workbookViewId="0" topLeftCell="A13">
      <selection activeCell="A27" sqref="A27"/>
    </sheetView>
  </sheetViews>
  <sheetFormatPr defaultColWidth="9.140625" defaultRowHeight="12.75"/>
  <cols>
    <col min="1" max="1" width="64.140625" style="0" customWidth="1"/>
    <col min="2" max="2" width="10.140625" style="0" customWidth="1"/>
    <col min="3" max="3" width="8.421875" style="0" customWidth="1"/>
    <col min="4" max="4" width="9.8515625" style="0" customWidth="1"/>
    <col min="5" max="5" width="10.28125" style="0" customWidth="1"/>
    <col min="6" max="6" width="9.140625" style="0" customWidth="1"/>
    <col min="7" max="8" width="9.7109375" style="0" customWidth="1"/>
    <col min="9" max="9" width="10.140625" style="0" customWidth="1"/>
  </cols>
  <sheetData>
    <row r="1" spans="1:7" ht="21" customHeight="1">
      <c r="A1" s="153" t="s">
        <v>22</v>
      </c>
      <c r="B1" s="153"/>
      <c r="C1" s="153"/>
      <c r="D1" s="153"/>
      <c r="E1" s="153"/>
      <c r="F1" s="153"/>
      <c r="G1" s="153"/>
    </row>
    <row r="2" spans="1:7" ht="15.75" customHeight="1">
      <c r="A2" s="153" t="s">
        <v>241</v>
      </c>
      <c r="B2" s="153"/>
      <c r="C2" s="153"/>
      <c r="D2" s="153"/>
      <c r="E2" s="153"/>
      <c r="F2" s="153"/>
      <c r="G2" s="153"/>
    </row>
    <row r="3" spans="1:7" ht="11.25" customHeight="1">
      <c r="A3" s="17"/>
      <c r="B3" s="17"/>
      <c r="C3" s="17"/>
      <c r="D3" s="17"/>
      <c r="E3" s="17"/>
      <c r="F3" s="17"/>
      <c r="G3" s="17"/>
    </row>
    <row r="4" spans="1:9" s="6" customFormat="1" ht="17.25" customHeight="1">
      <c r="A4" s="196" t="s">
        <v>236</v>
      </c>
      <c r="B4" s="196"/>
      <c r="C4" s="196"/>
      <c r="D4" s="196"/>
      <c r="E4" s="196"/>
      <c r="F4" s="196"/>
      <c r="G4" s="98"/>
      <c r="H4" s="98"/>
      <c r="I4" s="98"/>
    </row>
    <row r="5" spans="2:7" s="6" customFormat="1" ht="11.25" customHeight="1">
      <c r="B5" s="5"/>
      <c r="C5" s="5"/>
      <c r="D5" s="5"/>
      <c r="E5" s="5"/>
      <c r="F5" s="5"/>
      <c r="G5" s="5"/>
    </row>
    <row r="6" s="6" customFormat="1" ht="16.5" customHeight="1">
      <c r="A6" s="18" t="s">
        <v>12</v>
      </c>
    </row>
    <row r="7" spans="1:7" ht="12.75">
      <c r="A7" s="151" t="s">
        <v>0</v>
      </c>
      <c r="B7" s="195" t="s">
        <v>2</v>
      </c>
      <c r="C7" s="191" t="s">
        <v>3</v>
      </c>
      <c r="D7" s="191"/>
      <c r="E7" s="191"/>
      <c r="F7" s="191"/>
      <c r="G7" s="89"/>
    </row>
    <row r="8" spans="1:6" ht="26.25">
      <c r="A8" s="151"/>
      <c r="B8" s="195"/>
      <c r="C8" s="90" t="s">
        <v>4</v>
      </c>
      <c r="D8" s="74" t="s">
        <v>5</v>
      </c>
      <c r="E8" s="74" t="s">
        <v>6</v>
      </c>
      <c r="F8" s="74" t="s">
        <v>7</v>
      </c>
    </row>
    <row r="9" spans="1:6" ht="26.25">
      <c r="A9" s="106" t="s">
        <v>203</v>
      </c>
      <c r="B9" s="75" t="s">
        <v>204</v>
      </c>
      <c r="C9" s="107">
        <v>2</v>
      </c>
      <c r="D9" s="107">
        <v>7</v>
      </c>
      <c r="E9" s="105">
        <f>SUM(D9,-C9)</f>
        <v>5</v>
      </c>
      <c r="F9" s="3">
        <f>SUM(E9)</f>
        <v>5</v>
      </c>
    </row>
    <row r="10" spans="1:6" ht="26.25">
      <c r="A10" s="106" t="s">
        <v>205</v>
      </c>
      <c r="B10" s="75" t="s">
        <v>204</v>
      </c>
      <c r="C10" s="107">
        <v>4</v>
      </c>
      <c r="D10" s="107">
        <v>7</v>
      </c>
      <c r="E10" s="105">
        <f>SUM(D10,-C10)</f>
        <v>3</v>
      </c>
      <c r="F10" s="3">
        <f>SUM(E10)</f>
        <v>3</v>
      </c>
    </row>
    <row r="11" spans="1:6" ht="26.25">
      <c r="A11" s="75" t="s">
        <v>206</v>
      </c>
      <c r="B11" s="75" t="s">
        <v>204</v>
      </c>
      <c r="C11" s="107">
        <v>1</v>
      </c>
      <c r="D11" s="107">
        <v>5</v>
      </c>
      <c r="E11" s="105">
        <f>SUM(D11,-C11)</f>
        <v>4</v>
      </c>
      <c r="F11" s="3">
        <f>SUM(E11)</f>
        <v>4</v>
      </c>
    </row>
    <row r="12" spans="1:6" ht="12.75">
      <c r="A12" s="106" t="s">
        <v>207</v>
      </c>
      <c r="B12" s="75" t="s">
        <v>204</v>
      </c>
      <c r="C12" s="107">
        <v>0</v>
      </c>
      <c r="D12" s="107">
        <v>1</v>
      </c>
      <c r="E12" s="105">
        <f>SUM(D12,-C12)</f>
        <v>1</v>
      </c>
      <c r="F12" s="3">
        <f>SUM(E12)</f>
        <v>1</v>
      </c>
    </row>
    <row r="13" spans="1:6" ht="12.75">
      <c r="A13" s="106" t="s">
        <v>208</v>
      </c>
      <c r="B13" s="75" t="s">
        <v>204</v>
      </c>
      <c r="C13" s="107">
        <v>0</v>
      </c>
      <c r="D13" s="107">
        <v>0</v>
      </c>
      <c r="E13" s="105">
        <f>SUM(D13,-C13)</f>
        <v>0</v>
      </c>
      <c r="F13" s="3">
        <f>SUM(E13)</f>
        <v>0</v>
      </c>
    </row>
    <row r="14" spans="1:6" s="6" customFormat="1" ht="12.75">
      <c r="A14" s="5"/>
      <c r="E14" s="6" t="s">
        <v>11</v>
      </c>
      <c r="F14" s="6">
        <f>SUM(F9:F13)</f>
        <v>13</v>
      </c>
    </row>
    <row r="15" s="18" customFormat="1" ht="12.75">
      <c r="A15" s="18" t="s">
        <v>24</v>
      </c>
    </row>
    <row r="16" spans="1:9" ht="12.75">
      <c r="A16" s="192" t="s">
        <v>0</v>
      </c>
      <c r="B16" s="195" t="s">
        <v>2</v>
      </c>
      <c r="C16" s="195">
        <v>2010</v>
      </c>
      <c r="D16" s="161" t="s">
        <v>9</v>
      </c>
      <c r="E16" s="191"/>
      <c r="F16" s="191"/>
      <c r="G16" s="191"/>
      <c r="H16" s="191"/>
      <c r="I16" s="162"/>
    </row>
    <row r="17" spans="1:9" ht="12.75">
      <c r="A17" s="193"/>
      <c r="B17" s="195"/>
      <c r="C17" s="195"/>
      <c r="D17" s="195">
        <v>2011</v>
      </c>
      <c r="E17" s="195"/>
      <c r="F17" s="161">
        <v>2012</v>
      </c>
      <c r="G17" s="162"/>
      <c r="H17" s="161">
        <v>2013</v>
      </c>
      <c r="I17" s="162"/>
    </row>
    <row r="18" spans="1:9" ht="39">
      <c r="A18" s="194"/>
      <c r="B18" s="195"/>
      <c r="C18" s="195"/>
      <c r="D18" s="74" t="s">
        <v>10</v>
      </c>
      <c r="E18" s="74" t="s">
        <v>27</v>
      </c>
      <c r="F18" s="74" t="s">
        <v>10</v>
      </c>
      <c r="G18" s="74" t="s">
        <v>28</v>
      </c>
      <c r="H18" s="74" t="s">
        <v>10</v>
      </c>
      <c r="I18" s="74" t="s">
        <v>74</v>
      </c>
    </row>
    <row r="19" spans="1:9" ht="26.25">
      <c r="A19" s="106" t="s">
        <v>203</v>
      </c>
      <c r="B19" s="75" t="s">
        <v>204</v>
      </c>
      <c r="C19" s="108">
        <v>1</v>
      </c>
      <c r="D19" s="108" t="s">
        <v>209</v>
      </c>
      <c r="E19" s="9">
        <f>IF(C19=0,0,D19/C19)*100</f>
        <v>1100</v>
      </c>
      <c r="F19" s="108" t="s">
        <v>214</v>
      </c>
      <c r="G19" s="9">
        <f>IF(E19=0,0,F19/D19)*100</f>
        <v>0</v>
      </c>
      <c r="H19" s="109">
        <v>7</v>
      </c>
      <c r="I19" s="9">
        <v>100</v>
      </c>
    </row>
    <row r="20" spans="1:9" ht="26.25">
      <c r="A20" s="106" t="s">
        <v>205</v>
      </c>
      <c r="B20" s="75" t="s">
        <v>204</v>
      </c>
      <c r="C20" s="108" t="s">
        <v>210</v>
      </c>
      <c r="D20" s="108" t="s">
        <v>211</v>
      </c>
      <c r="E20" s="9">
        <f>IF(C20=0,0,D20/C20)*100</f>
        <v>166.66666666666669</v>
      </c>
      <c r="F20" s="108" t="s">
        <v>217</v>
      </c>
      <c r="G20" s="9">
        <f>IF(E20=0,0,F20/D20)*100</f>
        <v>80</v>
      </c>
      <c r="H20" s="109">
        <v>7</v>
      </c>
      <c r="I20" s="9">
        <f>IF(G20=0,0,H20/F20)*100</f>
        <v>175</v>
      </c>
    </row>
    <row r="21" spans="1:9" ht="26.25">
      <c r="A21" s="75" t="s">
        <v>206</v>
      </c>
      <c r="B21" s="75" t="s">
        <v>204</v>
      </c>
      <c r="C21" s="108" t="s">
        <v>212</v>
      </c>
      <c r="D21" s="108" t="s">
        <v>212</v>
      </c>
      <c r="E21" s="9">
        <f>IF(C21=0,0,D21/C21)*100</f>
        <v>100</v>
      </c>
      <c r="F21" s="108" t="s">
        <v>212</v>
      </c>
      <c r="G21" s="9">
        <f>IF(E21=0,0,F21/D21)*100</f>
        <v>100</v>
      </c>
      <c r="H21" s="109">
        <v>5</v>
      </c>
      <c r="I21" s="9">
        <f>IF(G21=0,0,H21/F21)*100</f>
        <v>500</v>
      </c>
    </row>
    <row r="22" spans="1:9" ht="12.75">
      <c r="A22" s="106" t="s">
        <v>207</v>
      </c>
      <c r="B22" s="75" t="s">
        <v>204</v>
      </c>
      <c r="C22" s="108" t="s">
        <v>213</v>
      </c>
      <c r="D22" s="108" t="s">
        <v>214</v>
      </c>
      <c r="E22" s="9">
        <v>0</v>
      </c>
      <c r="F22" s="108" t="s">
        <v>216</v>
      </c>
      <c r="G22" s="9">
        <f>IF(E22=0,0,F22/D22)*100</f>
        <v>0</v>
      </c>
      <c r="H22" s="109">
        <v>1</v>
      </c>
      <c r="I22" s="9">
        <f>(H22/F22)*100</f>
        <v>50</v>
      </c>
    </row>
    <row r="23" spans="1:9" ht="12.75">
      <c r="A23" s="106" t="s">
        <v>208</v>
      </c>
      <c r="B23" s="75" t="s">
        <v>204</v>
      </c>
      <c r="C23" s="108" t="s">
        <v>215</v>
      </c>
      <c r="D23" s="108" t="s">
        <v>216</v>
      </c>
      <c r="E23" s="9">
        <f>IF(C23=0,0,D23/C23)*100</f>
        <v>33.33333333333333</v>
      </c>
      <c r="F23" s="108" t="s">
        <v>216</v>
      </c>
      <c r="G23" s="9">
        <f>IF(E23=0,0,F23/D23)*100</f>
        <v>100</v>
      </c>
      <c r="H23" s="109">
        <v>0</v>
      </c>
      <c r="I23" s="9">
        <f>(H23/F23)*100</f>
        <v>0</v>
      </c>
    </row>
    <row r="24" spans="1:9" ht="12.75">
      <c r="A24" s="10"/>
      <c r="B24" s="13"/>
      <c r="C24" s="11"/>
      <c r="D24" s="12"/>
      <c r="E24" s="11"/>
      <c r="F24" s="12"/>
      <c r="I24" s="58"/>
    </row>
    <row r="25" spans="1:6" s="20" customFormat="1" ht="12.75">
      <c r="A25" s="19" t="s">
        <v>13</v>
      </c>
      <c r="B25" s="19"/>
      <c r="C25" s="19"/>
      <c r="D25" s="19"/>
      <c r="E25" s="19"/>
      <c r="F25" s="19"/>
    </row>
    <row r="26" spans="1:7" ht="27" customHeight="1">
      <c r="A26" s="154" t="s">
        <v>239</v>
      </c>
      <c r="B26" s="154"/>
      <c r="C26" s="154"/>
      <c r="D26" s="154"/>
      <c r="E26" s="154"/>
      <c r="F26" s="154"/>
      <c r="G26" s="154"/>
    </row>
  </sheetData>
  <mergeCells count="14">
    <mergeCell ref="A1:G1"/>
    <mergeCell ref="A2:G2"/>
    <mergeCell ref="A4:F4"/>
    <mergeCell ref="B7:B8"/>
    <mergeCell ref="A26:G26"/>
    <mergeCell ref="C7:F7"/>
    <mergeCell ref="A16:A18"/>
    <mergeCell ref="B16:B18"/>
    <mergeCell ref="C16:C18"/>
    <mergeCell ref="D16:I16"/>
    <mergeCell ref="D17:E17"/>
    <mergeCell ref="F17:G17"/>
    <mergeCell ref="H17:I17"/>
    <mergeCell ref="A7:A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workbookViewId="0" topLeftCell="A1">
      <selection activeCell="A3" sqref="A3"/>
    </sheetView>
  </sheetViews>
  <sheetFormatPr defaultColWidth="9.140625" defaultRowHeight="33" customHeight="1"/>
  <cols>
    <col min="1" max="1" width="25.00390625" style="0" customWidth="1"/>
    <col min="5" max="5" width="9.8515625" style="0" customWidth="1"/>
    <col min="7" max="7" width="10.421875" style="0" customWidth="1"/>
  </cols>
  <sheetData>
    <row r="1" spans="1:8" ht="21" customHeight="1">
      <c r="A1" s="153" t="s">
        <v>22</v>
      </c>
      <c r="B1" s="153"/>
      <c r="C1" s="153"/>
      <c r="D1" s="153"/>
      <c r="E1" s="153"/>
      <c r="F1" s="153"/>
      <c r="G1" s="153"/>
      <c r="H1" s="153"/>
    </row>
    <row r="2" spans="1:8" ht="15" customHeight="1">
      <c r="A2" s="153" t="s">
        <v>243</v>
      </c>
      <c r="B2" s="153"/>
      <c r="C2" s="153"/>
      <c r="D2" s="153"/>
      <c r="E2" s="153"/>
      <c r="F2" s="153"/>
      <c r="G2" s="153"/>
      <c r="H2" s="153"/>
    </row>
    <row r="3" spans="1:8" ht="14.25" customHeight="1">
      <c r="A3" s="17"/>
      <c r="B3" s="17"/>
      <c r="C3" s="17"/>
      <c r="D3" s="17"/>
      <c r="E3" s="17"/>
      <c r="F3" s="17"/>
      <c r="G3" s="17"/>
      <c r="H3" s="17"/>
    </row>
    <row r="4" spans="1:2" s="6" customFormat="1" ht="18.75" customHeight="1">
      <c r="A4" s="6" t="s">
        <v>71</v>
      </c>
      <c r="B4" s="21" t="s">
        <v>45</v>
      </c>
    </row>
    <row r="5" s="6" customFormat="1" ht="14.25" customHeight="1"/>
    <row r="6" spans="1:2" s="6" customFormat="1" ht="12.75" customHeight="1">
      <c r="A6" s="18" t="s">
        <v>12</v>
      </c>
      <c r="B6" s="5"/>
    </row>
    <row r="7" spans="1:6" ht="15" customHeight="1">
      <c r="A7" s="151" t="s">
        <v>0</v>
      </c>
      <c r="B7" s="155" t="s">
        <v>2</v>
      </c>
      <c r="C7" s="118" t="s">
        <v>3</v>
      </c>
      <c r="D7" s="119"/>
      <c r="E7" s="119"/>
      <c r="F7" s="120"/>
    </row>
    <row r="8" spans="1:6" ht="25.5" customHeight="1">
      <c r="A8" s="151"/>
      <c r="B8" s="155"/>
      <c r="C8" s="4" t="s">
        <v>4</v>
      </c>
      <c r="D8" s="4" t="s">
        <v>5</v>
      </c>
      <c r="E8" s="4" t="s">
        <v>6</v>
      </c>
      <c r="F8" s="4" t="s">
        <v>7</v>
      </c>
    </row>
    <row r="9" spans="1:6" ht="27" customHeight="1">
      <c r="A9" s="2" t="s">
        <v>46</v>
      </c>
      <c r="B9" s="44" t="s">
        <v>8</v>
      </c>
      <c r="C9" s="16">
        <v>90.5</v>
      </c>
      <c r="D9" s="3">
        <v>100</v>
      </c>
      <c r="E9" s="3">
        <f>SUM(D9,-C9)</f>
        <v>9.5</v>
      </c>
      <c r="F9" s="3">
        <f>SUM(E9)</f>
        <v>9.5</v>
      </c>
    </row>
    <row r="10" spans="1:6" ht="25.5" customHeight="1">
      <c r="A10" s="2" t="s">
        <v>47</v>
      </c>
      <c r="B10" s="44" t="s">
        <v>8</v>
      </c>
      <c r="C10" s="16">
        <v>83</v>
      </c>
      <c r="D10" s="3">
        <v>91.3</v>
      </c>
      <c r="E10" s="3">
        <f>SUM(D10,-C10)</f>
        <v>8.299999999999997</v>
      </c>
      <c r="F10" s="3">
        <f>SUM(E10)</f>
        <v>8.299999999999997</v>
      </c>
    </row>
    <row r="11" spans="1:6" s="6" customFormat="1" ht="15.75" customHeight="1">
      <c r="A11" s="5"/>
      <c r="E11" s="6" t="s">
        <v>11</v>
      </c>
      <c r="F11" s="6">
        <f>SUM(F9:F10)</f>
        <v>17.799999999999997</v>
      </c>
    </row>
    <row r="12" s="18" customFormat="1" ht="24" customHeight="1">
      <c r="A12" s="18" t="s">
        <v>24</v>
      </c>
    </row>
    <row r="13" spans="1:11" ht="18" customHeight="1">
      <c r="A13" s="151" t="s">
        <v>0</v>
      </c>
      <c r="B13" s="155" t="s">
        <v>2</v>
      </c>
      <c r="C13" s="155">
        <v>2009</v>
      </c>
      <c r="D13" s="155" t="s">
        <v>9</v>
      </c>
      <c r="E13" s="155"/>
      <c r="F13" s="155"/>
      <c r="G13" s="155"/>
      <c r="H13" s="155"/>
      <c r="I13" s="155"/>
      <c r="J13" s="155"/>
      <c r="K13" s="155"/>
    </row>
    <row r="14" spans="1:11" ht="13.5" customHeight="1">
      <c r="A14" s="151"/>
      <c r="B14" s="155"/>
      <c r="C14" s="155"/>
      <c r="D14" s="155">
        <v>2010</v>
      </c>
      <c r="E14" s="155"/>
      <c r="F14" s="118">
        <v>2011</v>
      </c>
      <c r="G14" s="120"/>
      <c r="H14" s="118">
        <v>2012</v>
      </c>
      <c r="I14" s="120"/>
      <c r="J14" s="118">
        <v>2013</v>
      </c>
      <c r="K14" s="120"/>
    </row>
    <row r="15" spans="1:11" ht="36.75" customHeight="1">
      <c r="A15" s="151"/>
      <c r="B15" s="155"/>
      <c r="C15" s="155"/>
      <c r="D15" s="4" t="s">
        <v>10</v>
      </c>
      <c r="E15" s="4" t="s">
        <v>29</v>
      </c>
      <c r="F15" s="4" t="s">
        <v>10</v>
      </c>
      <c r="G15" s="4" t="s">
        <v>27</v>
      </c>
      <c r="H15" s="4" t="s">
        <v>10</v>
      </c>
      <c r="I15" s="4" t="s">
        <v>28</v>
      </c>
      <c r="J15" s="4" t="s">
        <v>10</v>
      </c>
      <c r="K15" s="4" t="s">
        <v>74</v>
      </c>
    </row>
    <row r="16" spans="1:11" ht="27" customHeight="1">
      <c r="A16" s="2" t="s">
        <v>46</v>
      </c>
      <c r="B16" s="26" t="s">
        <v>8</v>
      </c>
      <c r="C16" s="15">
        <v>88.1</v>
      </c>
      <c r="D16" s="16">
        <v>90</v>
      </c>
      <c r="E16" s="15">
        <f>IF(C16=0,0,D16/C16)*100</f>
        <v>102.1566401816118</v>
      </c>
      <c r="F16" s="15">
        <v>98</v>
      </c>
      <c r="G16" s="15">
        <f>IF(E16=0,0,F16/D16)*100</f>
        <v>108.88888888888889</v>
      </c>
      <c r="H16" s="15">
        <v>100</v>
      </c>
      <c r="I16" s="15">
        <f>IF(G16=0,0,H16/F16)*100</f>
        <v>102.04081632653062</v>
      </c>
      <c r="J16" s="15">
        <v>100</v>
      </c>
      <c r="K16" s="15">
        <f>IF(I16=0,0,J16/H16)*100</f>
        <v>100</v>
      </c>
    </row>
    <row r="17" spans="1:11" ht="27" customHeight="1">
      <c r="A17" s="2" t="s">
        <v>47</v>
      </c>
      <c r="B17" s="26" t="s">
        <v>8</v>
      </c>
      <c r="C17" s="15">
        <v>81.5</v>
      </c>
      <c r="D17" s="16">
        <v>82</v>
      </c>
      <c r="E17" s="15">
        <f>IF(C17=0,0,D17/C17)*100</f>
        <v>100.61349693251533</v>
      </c>
      <c r="F17" s="15">
        <v>82.3</v>
      </c>
      <c r="G17" s="15">
        <f>IF(E17=0,0,F17/D17)*100</f>
        <v>100.36585365853658</v>
      </c>
      <c r="H17" s="15">
        <v>90.4</v>
      </c>
      <c r="I17" s="15">
        <f>IF(G17=0,0,H17/F17)*100</f>
        <v>109.84204131227217</v>
      </c>
      <c r="J17" s="15">
        <v>91.3</v>
      </c>
      <c r="K17" s="15">
        <f>IF(I17=0,0,J17/H17)*100</f>
        <v>100.99557522123892</v>
      </c>
    </row>
    <row r="18" spans="1:2" ht="17.25" customHeight="1">
      <c r="A18" s="1"/>
      <c r="B18" s="1"/>
    </row>
    <row r="19" spans="1:7" s="20" customFormat="1" ht="18.75" customHeight="1">
      <c r="A19" s="19" t="s">
        <v>13</v>
      </c>
      <c r="B19" s="19"/>
      <c r="C19" s="19"/>
      <c r="D19" s="19"/>
      <c r="E19" s="19"/>
      <c r="F19" s="19"/>
      <c r="G19" s="19"/>
    </row>
    <row r="20" spans="1:11" ht="33" customHeight="1">
      <c r="A20" s="154" t="s">
        <v>238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</row>
  </sheetData>
  <mergeCells count="14">
    <mergeCell ref="A20:K20"/>
    <mergeCell ref="A1:H1"/>
    <mergeCell ref="A2:H2"/>
    <mergeCell ref="A7:A8"/>
    <mergeCell ref="A13:A15"/>
    <mergeCell ref="B7:B8"/>
    <mergeCell ref="C7:F7"/>
    <mergeCell ref="J14:K14"/>
    <mergeCell ref="D13:K13"/>
    <mergeCell ref="B13:B15"/>
    <mergeCell ref="C13:C15"/>
    <mergeCell ref="D14:E14"/>
    <mergeCell ref="F14:G14"/>
    <mergeCell ref="H14:I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workbookViewId="0" topLeftCell="A1">
      <selection activeCell="A3" sqref="A3"/>
    </sheetView>
  </sheetViews>
  <sheetFormatPr defaultColWidth="9.140625" defaultRowHeight="12.75"/>
  <cols>
    <col min="1" max="1" width="25.8515625" style="0" customWidth="1"/>
    <col min="2" max="2" width="7.421875" style="0" customWidth="1"/>
    <col min="3" max="3" width="7.7109375" style="0" customWidth="1"/>
    <col min="4" max="4" width="9.00390625" style="0" customWidth="1"/>
    <col min="5" max="5" width="11.140625" style="0" customWidth="1"/>
    <col min="6" max="6" width="9.7109375" style="0" customWidth="1"/>
    <col min="7" max="7" width="10.57421875" style="0" customWidth="1"/>
    <col min="8" max="8" width="9.140625" style="0" customWidth="1"/>
  </cols>
  <sheetData>
    <row r="1" spans="1:8" ht="27.75" customHeight="1">
      <c r="A1" s="153" t="s">
        <v>22</v>
      </c>
      <c r="B1" s="153"/>
      <c r="C1" s="153"/>
      <c r="D1" s="153"/>
      <c r="E1" s="153"/>
      <c r="F1" s="153"/>
      <c r="G1" s="153"/>
      <c r="H1" s="153"/>
    </row>
    <row r="2" spans="1:8" ht="19.5" customHeight="1">
      <c r="A2" s="153" t="s">
        <v>243</v>
      </c>
      <c r="B2" s="153"/>
      <c r="C2" s="153"/>
      <c r="D2" s="153"/>
      <c r="E2" s="153"/>
      <c r="F2" s="153"/>
      <c r="G2" s="153"/>
      <c r="H2" s="153"/>
    </row>
    <row r="3" spans="1:8" ht="11.25" customHeight="1">
      <c r="A3" s="17"/>
      <c r="B3" s="17"/>
      <c r="C3" s="17"/>
      <c r="D3" s="17"/>
      <c r="E3" s="17"/>
      <c r="F3" s="17"/>
      <c r="G3" s="17"/>
      <c r="H3" s="17"/>
    </row>
    <row r="4" spans="1:8" s="6" customFormat="1" ht="60" customHeight="1">
      <c r="A4" s="47" t="s">
        <v>71</v>
      </c>
      <c r="B4" s="206" t="s">
        <v>70</v>
      </c>
      <c r="C4" s="206"/>
      <c r="D4" s="206"/>
      <c r="E4" s="206"/>
      <c r="F4" s="206"/>
      <c r="G4" s="206"/>
      <c r="H4" s="206"/>
    </row>
    <row r="5" s="6" customFormat="1" ht="12.75"/>
    <row r="6" spans="1:2" s="6" customFormat="1" ht="14.25" customHeight="1">
      <c r="A6" s="18" t="s">
        <v>12</v>
      </c>
      <c r="B6" s="5"/>
    </row>
    <row r="7" spans="1:8" ht="12.75">
      <c r="A7" s="207" t="s">
        <v>0</v>
      </c>
      <c r="B7" s="208"/>
      <c r="C7" s="209"/>
      <c r="D7" s="155" t="s">
        <v>2</v>
      </c>
      <c r="E7" s="155" t="s">
        <v>3</v>
      </c>
      <c r="F7" s="155"/>
      <c r="G7" s="155"/>
      <c r="H7" s="155"/>
    </row>
    <row r="8" spans="1:8" ht="26.25">
      <c r="A8" s="210"/>
      <c r="B8" s="211"/>
      <c r="C8" s="212"/>
      <c r="D8" s="155"/>
      <c r="E8" s="46" t="s">
        <v>4</v>
      </c>
      <c r="F8" s="46" t="s">
        <v>5</v>
      </c>
      <c r="G8" s="46" t="s">
        <v>6</v>
      </c>
      <c r="H8" s="46" t="s">
        <v>7</v>
      </c>
    </row>
    <row r="9" spans="1:8" ht="42" customHeight="1">
      <c r="A9" s="197" t="s">
        <v>72</v>
      </c>
      <c r="B9" s="198"/>
      <c r="C9" s="199"/>
      <c r="D9" s="44" t="s">
        <v>8</v>
      </c>
      <c r="E9" s="8">
        <v>0</v>
      </c>
      <c r="F9" s="8">
        <v>0</v>
      </c>
      <c r="G9" s="8">
        <f>SUM(F9,-E9)</f>
        <v>0</v>
      </c>
      <c r="H9" s="8">
        <f>SUM(G9)</f>
        <v>0</v>
      </c>
    </row>
    <row r="10" spans="1:8" ht="56.25" customHeight="1">
      <c r="A10" s="200" t="s">
        <v>73</v>
      </c>
      <c r="B10" s="201"/>
      <c r="C10" s="202"/>
      <c r="D10" s="44" t="s">
        <v>8</v>
      </c>
      <c r="E10" s="8">
        <v>0</v>
      </c>
      <c r="F10" s="8">
        <v>0</v>
      </c>
      <c r="G10" s="8">
        <f>SUM(F10,-E10)</f>
        <v>0</v>
      </c>
      <c r="H10" s="8">
        <f>SUM(G10)</f>
        <v>0</v>
      </c>
    </row>
    <row r="11" spans="1:8" s="6" customFormat="1" ht="20.25" customHeight="1">
      <c r="A11" s="5"/>
      <c r="B11" s="5"/>
      <c r="G11" s="6" t="s">
        <v>11</v>
      </c>
      <c r="H11" s="6">
        <f>SUM(H9:H10)</f>
        <v>0</v>
      </c>
    </row>
    <row r="12" spans="1:2" s="6" customFormat="1" ht="12.75" customHeight="1">
      <c r="A12" s="5"/>
      <c r="B12" s="5"/>
    </row>
    <row r="13" s="18" customFormat="1" ht="12.75">
      <c r="A13" s="18" t="s">
        <v>24</v>
      </c>
    </row>
    <row r="14" spans="1:7" ht="27" customHeight="1">
      <c r="A14" s="151" t="s">
        <v>0</v>
      </c>
      <c r="B14" s="155" t="s">
        <v>2</v>
      </c>
      <c r="C14" s="155">
        <v>2011</v>
      </c>
      <c r="D14" s="203" t="s">
        <v>9</v>
      </c>
      <c r="E14" s="203"/>
      <c r="F14" s="203"/>
      <c r="G14" s="203"/>
    </row>
    <row r="15" spans="1:7" ht="12.75">
      <c r="A15" s="151"/>
      <c r="B15" s="155"/>
      <c r="C15" s="155"/>
      <c r="D15" s="203">
        <v>2012</v>
      </c>
      <c r="E15" s="203"/>
      <c r="F15" s="204">
        <v>2013</v>
      </c>
      <c r="G15" s="205"/>
    </row>
    <row r="16" spans="1:7" ht="39" customHeight="1">
      <c r="A16" s="151"/>
      <c r="B16" s="155"/>
      <c r="C16" s="155"/>
      <c r="D16" s="46" t="s">
        <v>10</v>
      </c>
      <c r="E16" s="46" t="s">
        <v>28</v>
      </c>
      <c r="F16" s="46" t="s">
        <v>10</v>
      </c>
      <c r="G16" s="46" t="s">
        <v>74</v>
      </c>
    </row>
    <row r="17" spans="1:7" ht="66">
      <c r="A17" s="2" t="s">
        <v>72</v>
      </c>
      <c r="B17" s="44" t="s">
        <v>8</v>
      </c>
      <c r="C17" s="45">
        <v>0</v>
      </c>
      <c r="D17" s="16">
        <v>0</v>
      </c>
      <c r="E17" s="15">
        <f>IF(C17=0,0,D17/C17)*100</f>
        <v>0</v>
      </c>
      <c r="F17" s="15">
        <v>0</v>
      </c>
      <c r="G17" s="15">
        <f>IF(E17=0,0,F17/D17)*100</f>
        <v>0</v>
      </c>
    </row>
    <row r="18" spans="1:7" ht="78.75">
      <c r="A18" s="2" t="s">
        <v>73</v>
      </c>
      <c r="B18" s="44" t="s">
        <v>8</v>
      </c>
      <c r="C18" s="45">
        <v>0</v>
      </c>
      <c r="D18" s="16">
        <v>0</v>
      </c>
      <c r="E18" s="15">
        <f>IF(C18=0,0,D18/C18)*100</f>
        <v>0</v>
      </c>
      <c r="F18" s="15">
        <v>0</v>
      </c>
      <c r="G18" s="15">
        <f>IF(E18=0,0,F18/D18)*100</f>
        <v>0</v>
      </c>
    </row>
    <row r="19" spans="1:2" ht="12.75">
      <c r="A19" s="1"/>
      <c r="B19" s="1"/>
    </row>
    <row r="20" spans="1:7" s="20" customFormat="1" ht="12.75">
      <c r="A20" s="19" t="s">
        <v>13</v>
      </c>
      <c r="B20" s="19"/>
      <c r="C20" s="19"/>
      <c r="D20" s="19"/>
      <c r="E20" s="19"/>
      <c r="F20" s="19"/>
      <c r="G20" s="19"/>
    </row>
    <row r="21" spans="1:8" ht="25.5" customHeight="1">
      <c r="A21" s="154" t="s">
        <v>240</v>
      </c>
      <c r="B21" s="154"/>
      <c r="C21" s="154"/>
      <c r="D21" s="154"/>
      <c r="E21" s="154"/>
      <c r="F21" s="154"/>
      <c r="G21" s="154"/>
      <c r="H21" s="154"/>
    </row>
  </sheetData>
  <mergeCells count="15">
    <mergeCell ref="A1:H1"/>
    <mergeCell ref="A2:H2"/>
    <mergeCell ref="D7:D8"/>
    <mergeCell ref="E7:H7"/>
    <mergeCell ref="B4:H4"/>
    <mergeCell ref="A7:C8"/>
    <mergeCell ref="A21:H21"/>
    <mergeCell ref="A14:A16"/>
    <mergeCell ref="B14:B16"/>
    <mergeCell ref="C14:C16"/>
    <mergeCell ref="D14:G14"/>
    <mergeCell ref="A9:C9"/>
    <mergeCell ref="A10:C10"/>
    <mergeCell ref="D15:E15"/>
    <mergeCell ref="F15:G1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workbookViewId="0" topLeftCell="A1">
      <selection activeCell="A3" sqref="A3"/>
    </sheetView>
  </sheetViews>
  <sheetFormatPr defaultColWidth="9.140625" defaultRowHeight="12.75"/>
  <cols>
    <col min="1" max="1" width="64.28125" style="0" customWidth="1"/>
    <col min="2" max="2" width="7.28125" style="0" customWidth="1"/>
    <col min="3" max="3" width="8.421875" style="0" customWidth="1"/>
    <col min="4" max="4" width="9.8515625" style="0" customWidth="1"/>
    <col min="5" max="5" width="10.28125" style="0" customWidth="1"/>
    <col min="6" max="6" width="9.140625" style="0" customWidth="1"/>
    <col min="7" max="8" width="9.7109375" style="0" customWidth="1"/>
    <col min="9" max="9" width="10.140625" style="0" customWidth="1"/>
  </cols>
  <sheetData>
    <row r="1" spans="1:7" ht="21" customHeight="1">
      <c r="A1" s="153" t="s">
        <v>22</v>
      </c>
      <c r="B1" s="153"/>
      <c r="C1" s="153"/>
      <c r="D1" s="153"/>
      <c r="E1" s="153"/>
      <c r="F1" s="153"/>
      <c r="G1" s="153"/>
    </row>
    <row r="2" spans="1:7" ht="15.75" customHeight="1">
      <c r="A2" s="153" t="s">
        <v>243</v>
      </c>
      <c r="B2" s="153"/>
      <c r="C2" s="153"/>
      <c r="D2" s="153"/>
      <c r="E2" s="153"/>
      <c r="F2" s="153"/>
      <c r="G2" s="153"/>
    </row>
    <row r="3" spans="1:7" ht="11.25" customHeight="1">
      <c r="A3" s="17"/>
      <c r="B3" s="17"/>
      <c r="C3" s="17"/>
      <c r="D3" s="17"/>
      <c r="E3" s="17"/>
      <c r="F3" s="17"/>
      <c r="G3" s="17"/>
    </row>
    <row r="4" spans="1:9" s="6" customFormat="1" ht="30" customHeight="1">
      <c r="A4" s="196" t="s">
        <v>237</v>
      </c>
      <c r="B4" s="196"/>
      <c r="C4" s="196"/>
      <c r="D4" s="196"/>
      <c r="E4" s="196"/>
      <c r="F4" s="196"/>
      <c r="G4" s="98"/>
      <c r="H4" s="98"/>
      <c r="I4" s="98"/>
    </row>
    <row r="5" spans="2:7" s="6" customFormat="1" ht="11.25" customHeight="1">
      <c r="B5" s="5"/>
      <c r="C5" s="5"/>
      <c r="D5" s="5"/>
      <c r="E5" s="5"/>
      <c r="F5" s="5"/>
      <c r="G5" s="5"/>
    </row>
    <row r="6" s="6" customFormat="1" ht="16.5" customHeight="1">
      <c r="A6" s="18" t="s">
        <v>12</v>
      </c>
    </row>
    <row r="7" spans="1:7" ht="12.75">
      <c r="A7" s="151" t="s">
        <v>0</v>
      </c>
      <c r="B7" s="195" t="s">
        <v>2</v>
      </c>
      <c r="C7" s="191" t="s">
        <v>3</v>
      </c>
      <c r="D7" s="191"/>
      <c r="E7" s="191"/>
      <c r="F7" s="191"/>
      <c r="G7" s="89"/>
    </row>
    <row r="8" spans="1:6" ht="26.25">
      <c r="A8" s="151"/>
      <c r="B8" s="195"/>
      <c r="C8" s="90" t="s">
        <v>4</v>
      </c>
      <c r="D8" s="74" t="s">
        <v>5</v>
      </c>
      <c r="E8" s="74" t="s">
        <v>6</v>
      </c>
      <c r="F8" s="74" t="s">
        <v>7</v>
      </c>
    </row>
    <row r="9" spans="1:6" ht="17.25" customHeight="1">
      <c r="A9" s="2" t="s">
        <v>185</v>
      </c>
      <c r="B9" s="76" t="s">
        <v>25</v>
      </c>
      <c r="C9" s="3">
        <v>210</v>
      </c>
      <c r="D9" s="3">
        <v>150</v>
      </c>
      <c r="E9" s="3">
        <f>SUM(-D9,C9)</f>
        <v>60</v>
      </c>
      <c r="F9" s="3">
        <f>SUM(E9)</f>
        <v>60</v>
      </c>
    </row>
    <row r="10" spans="1:6" ht="27" customHeight="1">
      <c r="A10" s="2" t="s">
        <v>188</v>
      </c>
      <c r="B10" s="76" t="s">
        <v>25</v>
      </c>
      <c r="C10" s="3">
        <v>44</v>
      </c>
      <c r="D10" s="3">
        <v>31</v>
      </c>
      <c r="E10" s="3">
        <f>SUM(-D10,C10)</f>
        <v>13</v>
      </c>
      <c r="F10" s="3">
        <f>SUM(E10)</f>
        <v>13</v>
      </c>
    </row>
    <row r="11" spans="1:6" ht="26.25">
      <c r="A11" s="2" t="s">
        <v>189</v>
      </c>
      <c r="B11" s="76" t="s">
        <v>25</v>
      </c>
      <c r="C11" s="3">
        <v>30</v>
      </c>
      <c r="D11" s="3">
        <v>25</v>
      </c>
      <c r="E11" s="3">
        <f>SUM(-D11,C11)</f>
        <v>5</v>
      </c>
      <c r="F11" s="3">
        <f>SUM(E11)</f>
        <v>5</v>
      </c>
    </row>
    <row r="12" spans="1:6" ht="27" customHeight="1">
      <c r="A12" s="2" t="s">
        <v>186</v>
      </c>
      <c r="B12" s="76" t="s">
        <v>14</v>
      </c>
      <c r="C12" s="3">
        <v>12</v>
      </c>
      <c r="D12" s="3">
        <v>9</v>
      </c>
      <c r="E12" s="3">
        <f>SUM(-D12,C12)</f>
        <v>3</v>
      </c>
      <c r="F12" s="3">
        <f>SUM(E12)</f>
        <v>3</v>
      </c>
    </row>
    <row r="13" spans="1:6" ht="17.25" customHeight="1">
      <c r="A13" s="2" t="s">
        <v>187</v>
      </c>
      <c r="B13" s="76" t="s">
        <v>14</v>
      </c>
      <c r="C13" s="3">
        <v>0</v>
      </c>
      <c r="D13" s="3">
        <v>3</v>
      </c>
      <c r="E13" s="3">
        <f>SUM(-D13,C13)</f>
        <v>-3</v>
      </c>
      <c r="F13" s="3">
        <f>SUM(E13)</f>
        <v>-3</v>
      </c>
    </row>
    <row r="14" spans="1:6" s="6" customFormat="1" ht="12.75">
      <c r="A14" s="5"/>
      <c r="E14" s="6" t="s">
        <v>11</v>
      </c>
      <c r="F14" s="6">
        <f>SUM(F9:F13)</f>
        <v>78</v>
      </c>
    </row>
    <row r="15" s="18" customFormat="1" ht="12.75">
      <c r="A15" s="18" t="s">
        <v>24</v>
      </c>
    </row>
    <row r="16" spans="1:9" ht="12.75">
      <c r="A16" s="192" t="s">
        <v>0</v>
      </c>
      <c r="B16" s="195" t="s">
        <v>2</v>
      </c>
      <c r="C16" s="195">
        <v>2010</v>
      </c>
      <c r="D16" s="161" t="s">
        <v>9</v>
      </c>
      <c r="E16" s="191"/>
      <c r="F16" s="191"/>
      <c r="G16" s="191"/>
      <c r="H16" s="191"/>
      <c r="I16" s="162"/>
    </row>
    <row r="17" spans="1:9" ht="12.75">
      <c r="A17" s="193"/>
      <c r="B17" s="195"/>
      <c r="C17" s="195"/>
      <c r="D17" s="195">
        <v>2011</v>
      </c>
      <c r="E17" s="195"/>
      <c r="F17" s="161">
        <v>2012</v>
      </c>
      <c r="G17" s="162"/>
      <c r="H17" s="161">
        <v>2013</v>
      </c>
      <c r="I17" s="162"/>
    </row>
    <row r="18" spans="1:9" ht="39">
      <c r="A18" s="194"/>
      <c r="B18" s="195"/>
      <c r="C18" s="195"/>
      <c r="D18" s="74" t="s">
        <v>10</v>
      </c>
      <c r="E18" s="74" t="s">
        <v>27</v>
      </c>
      <c r="F18" s="74" t="s">
        <v>10</v>
      </c>
      <c r="G18" s="74" t="s">
        <v>28</v>
      </c>
      <c r="H18" s="74" t="s">
        <v>10</v>
      </c>
      <c r="I18" s="74" t="s">
        <v>74</v>
      </c>
    </row>
    <row r="19" spans="1:9" ht="18" customHeight="1">
      <c r="A19" s="2" t="s">
        <v>185</v>
      </c>
      <c r="B19" s="76" t="s">
        <v>25</v>
      </c>
      <c r="C19" s="9">
        <v>530</v>
      </c>
      <c r="D19" s="3">
        <v>211</v>
      </c>
      <c r="E19" s="9">
        <f>IF(C19=0,0,D19/C19)*100</f>
        <v>39.81132075471698</v>
      </c>
      <c r="F19" s="3">
        <v>210</v>
      </c>
      <c r="G19" s="9">
        <f>IF(E19=0,0,F19/D19)*100</f>
        <v>99.52606635071089</v>
      </c>
      <c r="H19" s="3">
        <v>150</v>
      </c>
      <c r="I19" s="9">
        <f>IF(G19=0,0,H19/F19)*100</f>
        <v>71.42857142857143</v>
      </c>
    </row>
    <row r="20" spans="1:9" ht="25.5" customHeight="1">
      <c r="A20" s="2" t="s">
        <v>188</v>
      </c>
      <c r="B20" s="76" t="s">
        <v>25</v>
      </c>
      <c r="C20" s="3">
        <v>91</v>
      </c>
      <c r="D20" s="3">
        <v>42</v>
      </c>
      <c r="E20" s="9">
        <f>IF(C20=0,0,D20/C20)*100</f>
        <v>46.15384615384615</v>
      </c>
      <c r="F20" s="3">
        <v>44</v>
      </c>
      <c r="G20" s="9">
        <f>IF(E20=0,0,F20/D20)*100</f>
        <v>104.76190476190477</v>
      </c>
      <c r="H20" s="3">
        <v>31</v>
      </c>
      <c r="I20" s="9">
        <f>IF(G20=0,0,H20/F20)*100</f>
        <v>70.45454545454545</v>
      </c>
    </row>
    <row r="21" spans="1:9" ht="26.25">
      <c r="A21" s="2" t="s">
        <v>189</v>
      </c>
      <c r="B21" s="76" t="s">
        <v>25</v>
      </c>
      <c r="C21" s="3">
        <v>31</v>
      </c>
      <c r="D21" s="3">
        <v>36</v>
      </c>
      <c r="E21" s="9">
        <f>IF(C21=0,0,D21/C21)*100</f>
        <v>116.12903225806453</v>
      </c>
      <c r="F21" s="3">
        <v>30</v>
      </c>
      <c r="G21" s="9">
        <f>IF(E21=0,0,F21/D21)*100</f>
        <v>83.33333333333334</v>
      </c>
      <c r="H21" s="3">
        <v>25</v>
      </c>
      <c r="I21" s="9">
        <f>IF(G21=0,0,H21/F21)*100</f>
        <v>83.33333333333334</v>
      </c>
    </row>
    <row r="22" spans="1:9" ht="26.25" customHeight="1">
      <c r="A22" s="2" t="s">
        <v>186</v>
      </c>
      <c r="B22" s="76" t="s">
        <v>14</v>
      </c>
      <c r="C22" s="14">
        <v>146</v>
      </c>
      <c r="D22" s="3">
        <v>22</v>
      </c>
      <c r="E22" s="9">
        <f>IF(C22=0,0,D22/C22)*100</f>
        <v>15.068493150684931</v>
      </c>
      <c r="F22" s="3">
        <v>12</v>
      </c>
      <c r="G22" s="9">
        <f>IF(E22=0,0,F22/D22)*100</f>
        <v>54.54545454545454</v>
      </c>
      <c r="H22" s="3">
        <v>9</v>
      </c>
      <c r="I22" s="9">
        <f>IF(G22=0,0,H22/F22)*100</f>
        <v>75</v>
      </c>
    </row>
    <row r="23" spans="1:9" ht="15.75" customHeight="1">
      <c r="A23" s="2" t="s">
        <v>187</v>
      </c>
      <c r="B23" s="76" t="s">
        <v>14</v>
      </c>
      <c r="C23" s="14">
        <v>47</v>
      </c>
      <c r="D23" s="3">
        <v>8</v>
      </c>
      <c r="E23" s="9">
        <f>IF(C23=0,0,D23/C23)*100</f>
        <v>17.02127659574468</v>
      </c>
      <c r="F23" s="3">
        <v>0</v>
      </c>
      <c r="G23" s="9">
        <f>IF(E23=0,0,F23/D23)*100</f>
        <v>0</v>
      </c>
      <c r="H23" s="3">
        <v>3</v>
      </c>
      <c r="I23" s="9">
        <v>100</v>
      </c>
    </row>
    <row r="24" spans="1:9" ht="12.75">
      <c r="A24" s="10"/>
      <c r="B24" s="13"/>
      <c r="C24" s="11"/>
      <c r="D24" s="12"/>
      <c r="E24" s="11"/>
      <c r="F24" s="12"/>
      <c r="I24" s="58"/>
    </row>
    <row r="25" spans="1:6" s="20" customFormat="1" ht="12.75">
      <c r="A25" s="19" t="s">
        <v>13</v>
      </c>
      <c r="B25" s="19"/>
      <c r="C25" s="19"/>
      <c r="D25" s="19"/>
      <c r="E25" s="19"/>
      <c r="F25" s="19"/>
    </row>
    <row r="26" spans="1:7" ht="12" customHeight="1">
      <c r="A26" s="82" t="s">
        <v>239</v>
      </c>
      <c r="B26" s="82"/>
      <c r="C26" s="82"/>
      <c r="D26" s="82"/>
      <c r="E26" s="82"/>
      <c r="F26" s="82"/>
      <c r="G26" s="82"/>
    </row>
  </sheetData>
  <mergeCells count="13">
    <mergeCell ref="D16:I16"/>
    <mergeCell ref="D17:E17"/>
    <mergeCell ref="F17:G17"/>
    <mergeCell ref="H17:I17"/>
    <mergeCell ref="A1:G1"/>
    <mergeCell ref="A2:G2"/>
    <mergeCell ref="A7:A8"/>
    <mergeCell ref="C7:F7"/>
    <mergeCell ref="B7:B8"/>
    <mergeCell ref="A4:F4"/>
    <mergeCell ref="A16:A18"/>
    <mergeCell ref="B16:B18"/>
    <mergeCell ref="C16:C1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G39"/>
  <sheetViews>
    <sheetView workbookViewId="0" topLeftCell="A31">
      <selection activeCell="B9" sqref="B9"/>
    </sheetView>
  </sheetViews>
  <sheetFormatPr defaultColWidth="9.140625" defaultRowHeight="12.75"/>
  <cols>
    <col min="1" max="1" width="38.7109375" style="0" customWidth="1"/>
    <col min="3" max="3" width="7.28125" style="0" customWidth="1"/>
    <col min="5" max="5" width="9.8515625" style="0" customWidth="1"/>
    <col min="6" max="6" width="9.7109375" style="0" customWidth="1"/>
    <col min="7" max="7" width="10.421875" style="0" customWidth="1"/>
  </cols>
  <sheetData>
    <row r="1" spans="1:7" ht="21" customHeight="1">
      <c r="A1" s="153" t="s">
        <v>22</v>
      </c>
      <c r="B1" s="153"/>
      <c r="C1" s="153"/>
      <c r="D1" s="153"/>
      <c r="E1" s="153"/>
      <c r="F1" s="153"/>
      <c r="G1" s="153"/>
    </row>
    <row r="2" spans="1:7" ht="15.75" customHeight="1">
      <c r="A2" s="153" t="s">
        <v>241</v>
      </c>
      <c r="B2" s="153"/>
      <c r="C2" s="153"/>
      <c r="D2" s="153"/>
      <c r="E2" s="153"/>
      <c r="F2" s="153"/>
      <c r="G2" s="153"/>
    </row>
    <row r="3" spans="1:7" ht="11.25" customHeight="1">
      <c r="A3" s="17"/>
      <c r="B3" s="17"/>
      <c r="C3" s="17"/>
      <c r="D3" s="17"/>
      <c r="E3" s="17"/>
      <c r="F3" s="17"/>
      <c r="G3" s="17"/>
    </row>
    <row r="4" spans="1:7" s="6" customFormat="1" ht="32.25" customHeight="1">
      <c r="A4" s="196" t="s">
        <v>242</v>
      </c>
      <c r="B4" s="196"/>
      <c r="C4" s="196"/>
      <c r="D4" s="196"/>
      <c r="E4" s="196"/>
      <c r="F4" s="196"/>
      <c r="G4" s="196"/>
    </row>
    <row r="5" spans="2:7" s="6" customFormat="1" ht="7.5" customHeight="1">
      <c r="B5" s="5"/>
      <c r="C5" s="5"/>
      <c r="D5" s="5"/>
      <c r="E5" s="5"/>
      <c r="F5" s="5"/>
      <c r="G5" s="5"/>
    </row>
    <row r="6" spans="1:2" s="6" customFormat="1" ht="16.5" customHeight="1">
      <c r="A6" s="18" t="s">
        <v>12</v>
      </c>
      <c r="B6" s="5"/>
    </row>
    <row r="7" spans="1:6" ht="0" customHeight="1" hidden="1">
      <c r="A7" s="151" t="s">
        <v>0</v>
      </c>
      <c r="B7" s="86" t="s">
        <v>2</v>
      </c>
      <c r="C7" s="86" t="s">
        <v>3</v>
      </c>
      <c r="D7" s="86"/>
      <c r="E7" s="86"/>
      <c r="F7" s="86"/>
    </row>
    <row r="8" spans="1:6" s="79" customFormat="1" ht="26.25" customHeight="1">
      <c r="A8" s="151"/>
      <c r="B8" s="74" t="s">
        <v>2</v>
      </c>
      <c r="C8" s="74" t="s">
        <v>4</v>
      </c>
      <c r="D8" s="74" t="s">
        <v>5</v>
      </c>
      <c r="E8" s="74" t="s">
        <v>6</v>
      </c>
      <c r="F8" s="74" t="s">
        <v>7</v>
      </c>
    </row>
    <row r="9" spans="1:6" s="79" customFormat="1" ht="38.25" customHeight="1">
      <c r="A9" s="80" t="s">
        <v>172</v>
      </c>
      <c r="B9" s="40" t="s">
        <v>183</v>
      </c>
      <c r="C9" s="62">
        <v>56</v>
      </c>
      <c r="D9" s="62">
        <v>135</v>
      </c>
      <c r="E9" s="30">
        <f>SUM(C9,-D9)</f>
        <v>-79</v>
      </c>
      <c r="F9" s="30">
        <f>SUM(E9)</f>
        <v>-79</v>
      </c>
    </row>
    <row r="10" spans="1:6" s="79" customFormat="1" ht="15" customHeight="1">
      <c r="A10" s="80" t="s">
        <v>173</v>
      </c>
      <c r="B10" s="40" t="s">
        <v>8</v>
      </c>
      <c r="C10" s="62">
        <v>5.1</v>
      </c>
      <c r="D10" s="62">
        <v>6.6</v>
      </c>
      <c r="E10" s="30">
        <f aca="true" t="shared" si="0" ref="E10:E17">SUM(C10,-D10)</f>
        <v>-1.5</v>
      </c>
      <c r="F10" s="30">
        <f aca="true" t="shared" si="1" ref="F10:F19">SUM(E10)</f>
        <v>-1.5</v>
      </c>
    </row>
    <row r="11" spans="1:6" s="79" customFormat="1" ht="24.75" customHeight="1">
      <c r="A11" s="80" t="s">
        <v>21</v>
      </c>
      <c r="B11" s="40" t="s">
        <v>8</v>
      </c>
      <c r="C11" s="62">
        <v>16.4</v>
      </c>
      <c r="D11" s="62">
        <v>49.6</v>
      </c>
      <c r="E11" s="30">
        <f t="shared" si="0"/>
        <v>-33.2</v>
      </c>
      <c r="F11" s="30">
        <f t="shared" si="1"/>
        <v>-33.2</v>
      </c>
    </row>
    <row r="12" spans="1:6" s="79" customFormat="1" ht="12.75">
      <c r="A12" s="94" t="s">
        <v>174</v>
      </c>
      <c r="B12" s="95" t="s">
        <v>8</v>
      </c>
      <c r="C12" s="99">
        <v>60</v>
      </c>
      <c r="D12" s="99">
        <v>68.4</v>
      </c>
      <c r="E12" s="30">
        <f t="shared" si="0"/>
        <v>-8.400000000000006</v>
      </c>
      <c r="F12" s="30">
        <f t="shared" si="1"/>
        <v>-8.400000000000006</v>
      </c>
    </row>
    <row r="13" spans="1:6" s="79" customFormat="1" ht="26.25">
      <c r="A13" s="80" t="s">
        <v>184</v>
      </c>
      <c r="B13" s="40" t="s">
        <v>8</v>
      </c>
      <c r="C13" s="62">
        <v>22.9</v>
      </c>
      <c r="D13" s="62">
        <v>30.4</v>
      </c>
      <c r="E13" s="100">
        <f>SUM(C13,-D13)</f>
        <v>-7.5</v>
      </c>
      <c r="F13" s="30">
        <f t="shared" si="1"/>
        <v>-7.5</v>
      </c>
    </row>
    <row r="14" spans="1:6" s="79" customFormat="1" ht="12.75">
      <c r="A14" s="96" t="s">
        <v>175</v>
      </c>
      <c r="B14" s="97" t="s">
        <v>176</v>
      </c>
      <c r="C14" s="101">
        <v>79</v>
      </c>
      <c r="D14" s="101">
        <v>64</v>
      </c>
      <c r="E14" s="30">
        <f t="shared" si="0"/>
        <v>15</v>
      </c>
      <c r="F14" s="30">
        <f t="shared" si="1"/>
        <v>15</v>
      </c>
    </row>
    <row r="15" spans="1:6" s="79" customFormat="1" ht="12.75">
      <c r="A15" s="80" t="s">
        <v>177</v>
      </c>
      <c r="B15" s="40" t="s">
        <v>176</v>
      </c>
      <c r="C15" s="62">
        <v>6</v>
      </c>
      <c r="D15" s="62">
        <v>6</v>
      </c>
      <c r="E15" s="30">
        <f t="shared" si="0"/>
        <v>0</v>
      </c>
      <c r="F15" s="30">
        <f t="shared" si="1"/>
        <v>0</v>
      </c>
    </row>
    <row r="16" spans="1:6" s="79" customFormat="1" ht="12.75">
      <c r="A16" s="80" t="s">
        <v>178</v>
      </c>
      <c r="B16" s="40" t="s">
        <v>176</v>
      </c>
      <c r="C16" s="62">
        <v>11</v>
      </c>
      <c r="D16" s="62">
        <v>5</v>
      </c>
      <c r="E16" s="30">
        <f t="shared" si="0"/>
        <v>6</v>
      </c>
      <c r="F16" s="30">
        <f t="shared" si="1"/>
        <v>6</v>
      </c>
    </row>
    <row r="17" spans="1:6" s="79" customFormat="1" ht="12.75">
      <c r="A17" s="80" t="s">
        <v>179</v>
      </c>
      <c r="B17" s="40" t="s">
        <v>180</v>
      </c>
      <c r="C17" s="62">
        <v>37</v>
      </c>
      <c r="D17" s="62">
        <v>8</v>
      </c>
      <c r="E17" s="30">
        <f t="shared" si="0"/>
        <v>29</v>
      </c>
      <c r="F17" s="30">
        <f t="shared" si="1"/>
        <v>29</v>
      </c>
    </row>
    <row r="18" spans="1:6" s="79" customFormat="1" ht="52.5">
      <c r="A18" s="80" t="s">
        <v>181</v>
      </c>
      <c r="B18" s="40" t="s">
        <v>180</v>
      </c>
      <c r="C18" s="62">
        <v>365</v>
      </c>
      <c r="D18" s="62">
        <v>535</v>
      </c>
      <c r="E18" s="30">
        <f>SUM(D18,-C18)</f>
        <v>170</v>
      </c>
      <c r="F18" s="30">
        <f t="shared" si="1"/>
        <v>170</v>
      </c>
    </row>
    <row r="19" spans="1:6" s="79" customFormat="1" ht="26.25">
      <c r="A19" s="80" t="s">
        <v>182</v>
      </c>
      <c r="B19" s="40" t="s">
        <v>180</v>
      </c>
      <c r="C19" s="62">
        <v>950</v>
      </c>
      <c r="D19" s="62">
        <v>950</v>
      </c>
      <c r="E19" s="30">
        <f>SUM(D19,-C19)</f>
        <v>0</v>
      </c>
      <c r="F19" s="30">
        <f t="shared" si="1"/>
        <v>0</v>
      </c>
    </row>
    <row r="20" spans="1:6" s="79" customFormat="1" ht="12.75">
      <c r="A20" s="91"/>
      <c r="B20" s="91"/>
      <c r="C20" s="92"/>
      <c r="D20" s="92"/>
      <c r="E20" s="93"/>
      <c r="F20" s="93"/>
    </row>
    <row r="21" spans="1:6" s="6" customFormat="1" ht="12.75">
      <c r="A21" s="5"/>
      <c r="E21" s="6" t="s">
        <v>11</v>
      </c>
      <c r="F21" s="6">
        <f>SUM(F9:F19)</f>
        <v>90.39999999999998</v>
      </c>
    </row>
    <row r="22" s="18" customFormat="1" ht="12.75">
      <c r="A22" s="18" t="s">
        <v>24</v>
      </c>
    </row>
    <row r="23" spans="1:7" s="79" customFormat="1" ht="26.25" customHeight="1">
      <c r="A23" s="151" t="s">
        <v>0</v>
      </c>
      <c r="B23" s="195" t="s">
        <v>2</v>
      </c>
      <c r="C23" s="195">
        <v>2011</v>
      </c>
      <c r="D23" s="195" t="s">
        <v>9</v>
      </c>
      <c r="E23" s="195"/>
      <c r="F23" s="195"/>
      <c r="G23" s="195"/>
    </row>
    <row r="24" spans="1:7" s="79" customFormat="1" ht="12.75">
      <c r="A24" s="151"/>
      <c r="B24" s="195"/>
      <c r="C24" s="195"/>
      <c r="D24" s="195" t="s">
        <v>44</v>
      </c>
      <c r="E24" s="195"/>
      <c r="F24" s="195" t="s">
        <v>144</v>
      </c>
      <c r="G24" s="195"/>
    </row>
    <row r="25" spans="1:7" s="79" customFormat="1" ht="39.75" customHeight="1">
      <c r="A25" s="151"/>
      <c r="B25" s="195"/>
      <c r="C25" s="172"/>
      <c r="D25" s="72" t="s">
        <v>10</v>
      </c>
      <c r="E25" s="74" t="s">
        <v>28</v>
      </c>
      <c r="F25" s="72" t="s">
        <v>10</v>
      </c>
      <c r="G25" s="74" t="s">
        <v>74</v>
      </c>
    </row>
    <row r="26" spans="1:7" s="79" customFormat="1" ht="39" customHeight="1">
      <c r="A26" s="80" t="s">
        <v>172</v>
      </c>
      <c r="B26" s="40" t="s">
        <v>183</v>
      </c>
      <c r="C26" s="62">
        <v>129</v>
      </c>
      <c r="D26" s="62">
        <v>130</v>
      </c>
      <c r="E26" s="84">
        <f aca="true" t="shared" si="2" ref="E26:E36">IF(C26=0,0,D26/C26)*100</f>
        <v>100.7751937984496</v>
      </c>
      <c r="F26" s="62">
        <v>135</v>
      </c>
      <c r="G26" s="29">
        <f>(F26/D26)*100</f>
        <v>103.84615384615385</v>
      </c>
    </row>
    <row r="27" spans="1:7" s="79" customFormat="1" ht="13.5" customHeight="1">
      <c r="A27" s="80" t="s">
        <v>173</v>
      </c>
      <c r="B27" s="40" t="s">
        <v>8</v>
      </c>
      <c r="C27" s="62">
        <v>5.7</v>
      </c>
      <c r="D27" s="62">
        <v>8.36</v>
      </c>
      <c r="E27" s="84">
        <f t="shared" si="2"/>
        <v>146.66666666666666</v>
      </c>
      <c r="F27" s="62">
        <v>6.6</v>
      </c>
      <c r="G27" s="29">
        <f aca="true" t="shared" si="3" ref="G27:G36">(F27/D27)*100</f>
        <v>78.94736842105263</v>
      </c>
    </row>
    <row r="28" spans="1:7" s="79" customFormat="1" ht="26.25" customHeight="1">
      <c r="A28" s="80" t="s">
        <v>21</v>
      </c>
      <c r="B28" s="40" t="s">
        <v>8</v>
      </c>
      <c r="C28" s="62">
        <v>16.8</v>
      </c>
      <c r="D28" s="62">
        <v>40.4</v>
      </c>
      <c r="E28" s="84">
        <f t="shared" si="2"/>
        <v>240.47619047619045</v>
      </c>
      <c r="F28" s="62">
        <v>49.6</v>
      </c>
      <c r="G28" s="29">
        <f t="shared" si="3"/>
        <v>122.77227722772277</v>
      </c>
    </row>
    <row r="29" spans="1:7" s="79" customFormat="1" ht="12.75">
      <c r="A29" s="80" t="s">
        <v>174</v>
      </c>
      <c r="B29" s="40" t="s">
        <v>8</v>
      </c>
      <c r="C29" s="62">
        <v>61.5</v>
      </c>
      <c r="D29" s="62">
        <v>68.4</v>
      </c>
      <c r="E29" s="84">
        <f t="shared" si="2"/>
        <v>111.21951219512196</v>
      </c>
      <c r="F29" s="62">
        <v>68.4</v>
      </c>
      <c r="G29" s="29">
        <f t="shared" si="3"/>
        <v>100</v>
      </c>
    </row>
    <row r="30" spans="1:7" s="79" customFormat="1" ht="26.25">
      <c r="A30" s="80" t="s">
        <v>184</v>
      </c>
      <c r="B30" s="40" t="s">
        <v>8</v>
      </c>
      <c r="C30" s="62">
        <v>23</v>
      </c>
      <c r="D30" s="62">
        <v>30.6</v>
      </c>
      <c r="E30" s="84">
        <f t="shared" si="2"/>
        <v>133.04347826086956</v>
      </c>
      <c r="F30" s="62">
        <v>30.4</v>
      </c>
      <c r="G30" s="29">
        <f>(F30/D30)*100</f>
        <v>99.34640522875816</v>
      </c>
    </row>
    <row r="31" spans="1:7" s="79" customFormat="1" ht="12.75">
      <c r="A31" s="80" t="s">
        <v>175</v>
      </c>
      <c r="B31" s="40" t="s">
        <v>176</v>
      </c>
      <c r="C31" s="62">
        <v>81</v>
      </c>
      <c r="D31" s="62">
        <v>73</v>
      </c>
      <c r="E31" s="84">
        <f t="shared" si="2"/>
        <v>90.12345679012346</v>
      </c>
      <c r="F31" s="62">
        <v>64</v>
      </c>
      <c r="G31" s="29">
        <f>(F31/D31)*100</f>
        <v>87.67123287671232</v>
      </c>
    </row>
    <row r="32" spans="1:7" s="79" customFormat="1" ht="12.75">
      <c r="A32" s="80" t="s">
        <v>177</v>
      </c>
      <c r="B32" s="40" t="s">
        <v>176</v>
      </c>
      <c r="C32" s="62">
        <v>7</v>
      </c>
      <c r="D32" s="62">
        <v>11</v>
      </c>
      <c r="E32" s="84">
        <f t="shared" si="2"/>
        <v>157.14285714285714</v>
      </c>
      <c r="F32" s="62">
        <v>6</v>
      </c>
      <c r="G32" s="29">
        <f>(F32/D32)*100</f>
        <v>54.54545454545454</v>
      </c>
    </row>
    <row r="33" spans="1:7" s="79" customFormat="1" ht="12.75">
      <c r="A33" s="80" t="s">
        <v>178</v>
      </c>
      <c r="B33" s="40" t="s">
        <v>176</v>
      </c>
      <c r="C33" s="62">
        <v>11</v>
      </c>
      <c r="D33" s="62">
        <v>25</v>
      </c>
      <c r="E33" s="84">
        <f t="shared" si="2"/>
        <v>227.27272727272728</v>
      </c>
      <c r="F33" s="62">
        <v>5</v>
      </c>
      <c r="G33" s="29">
        <f>(F33/D33)*100</f>
        <v>20</v>
      </c>
    </row>
    <row r="34" spans="1:7" s="79" customFormat="1" ht="12.75">
      <c r="A34" s="80" t="s">
        <v>179</v>
      </c>
      <c r="B34" s="40" t="s">
        <v>180</v>
      </c>
      <c r="C34" s="62">
        <v>33</v>
      </c>
      <c r="D34" s="62">
        <v>8</v>
      </c>
      <c r="E34" s="84">
        <f t="shared" si="2"/>
        <v>24.242424242424242</v>
      </c>
      <c r="F34" s="62">
        <v>8</v>
      </c>
      <c r="G34" s="29">
        <f>(F34/D34)*100</f>
        <v>100</v>
      </c>
    </row>
    <row r="35" spans="1:7" s="79" customFormat="1" ht="52.5">
      <c r="A35" s="80" t="s">
        <v>181</v>
      </c>
      <c r="B35" s="40" t="s">
        <v>180</v>
      </c>
      <c r="C35" s="62">
        <v>307</v>
      </c>
      <c r="D35" s="62">
        <v>321</v>
      </c>
      <c r="E35" s="84">
        <f t="shared" si="2"/>
        <v>104.56026058631922</v>
      </c>
      <c r="F35" s="62">
        <v>535</v>
      </c>
      <c r="G35" s="29">
        <f t="shared" si="3"/>
        <v>166.66666666666669</v>
      </c>
    </row>
    <row r="36" spans="1:7" s="79" customFormat="1" ht="26.25">
      <c r="A36" s="80" t="s">
        <v>182</v>
      </c>
      <c r="B36" s="40" t="s">
        <v>180</v>
      </c>
      <c r="C36" s="62">
        <v>841</v>
      </c>
      <c r="D36" s="62">
        <v>890</v>
      </c>
      <c r="E36" s="84">
        <f t="shared" si="2"/>
        <v>105.82639714625446</v>
      </c>
      <c r="F36" s="62">
        <v>950</v>
      </c>
      <c r="G36" s="29">
        <f t="shared" si="3"/>
        <v>106.74157303370787</v>
      </c>
    </row>
    <row r="37" spans="1:2" s="79" customFormat="1" ht="12.75">
      <c r="A37" s="85"/>
      <c r="B37" s="85"/>
    </row>
    <row r="38" spans="1:7" s="20" customFormat="1" ht="12.75">
      <c r="A38" s="19" t="s">
        <v>13</v>
      </c>
      <c r="B38" s="19"/>
      <c r="C38" s="19"/>
      <c r="D38" s="19"/>
      <c r="E38" s="19"/>
      <c r="F38" s="19"/>
      <c r="G38" s="19"/>
    </row>
    <row r="39" spans="1:7" s="79" customFormat="1" ht="25.5" customHeight="1">
      <c r="A39" s="164" t="s">
        <v>238</v>
      </c>
      <c r="B39" s="164"/>
      <c r="C39" s="164"/>
      <c r="D39" s="164"/>
      <c r="E39" s="164"/>
      <c r="F39" s="164"/>
      <c r="G39" s="164"/>
    </row>
  </sheetData>
  <mergeCells count="11">
    <mergeCell ref="A39:G39"/>
    <mergeCell ref="A4:G4"/>
    <mergeCell ref="A7:A8"/>
    <mergeCell ref="A23:A25"/>
    <mergeCell ref="B23:B25"/>
    <mergeCell ref="C23:C25"/>
    <mergeCell ref="D23:G23"/>
    <mergeCell ref="D24:E24"/>
    <mergeCell ref="F24:G24"/>
    <mergeCell ref="A1:G1"/>
    <mergeCell ref="A2:G2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2:L60"/>
  <sheetViews>
    <sheetView tabSelected="1" view="pageBreakPreview" zoomScale="80" zoomScaleNormal="75" zoomScaleSheetLayoutView="80" workbookViewId="0" topLeftCell="A1">
      <selection activeCell="G8" sqref="G8"/>
    </sheetView>
  </sheetViews>
  <sheetFormatPr defaultColWidth="9.140625" defaultRowHeight="12.75"/>
  <cols>
    <col min="1" max="1" width="18.28125" style="0" customWidth="1"/>
    <col min="2" max="2" width="14.8515625" style="0" customWidth="1"/>
    <col min="3" max="3" width="14.57421875" style="0" customWidth="1"/>
    <col min="4" max="10" width="11.7109375" style="0" customWidth="1"/>
    <col min="11" max="11" width="11.8515625" style="0" customWidth="1"/>
  </cols>
  <sheetData>
    <row r="2" spans="1:12" s="57" customFormat="1" ht="22.5" customHeight="1">
      <c r="A2" s="49" t="s">
        <v>75</v>
      </c>
      <c r="B2" s="49"/>
      <c r="C2" s="49"/>
      <c r="D2" s="147" t="s">
        <v>112</v>
      </c>
      <c r="E2" s="147"/>
      <c r="F2" s="147"/>
      <c r="G2" s="147"/>
      <c r="H2" s="147"/>
      <c r="I2" s="147"/>
      <c r="J2" s="147"/>
      <c r="K2" s="147"/>
      <c r="L2" s="49"/>
    </row>
    <row r="3" spans="1:12" ht="20.25" customHeight="1">
      <c r="A3" s="50" t="s">
        <v>76</v>
      </c>
      <c r="B3" s="50"/>
      <c r="C3" s="50"/>
      <c r="D3" s="59"/>
      <c r="E3" s="50"/>
      <c r="F3" s="51"/>
      <c r="G3" s="51"/>
      <c r="H3" s="48"/>
      <c r="I3" s="48"/>
      <c r="J3" s="48"/>
      <c r="K3" s="48"/>
      <c r="L3" s="48"/>
    </row>
    <row r="4" spans="1:12" ht="17.25" customHeight="1">
      <c r="A4" s="139" t="s">
        <v>77</v>
      </c>
      <c r="B4" s="139" t="s">
        <v>52</v>
      </c>
      <c r="C4" s="139" t="s">
        <v>78</v>
      </c>
      <c r="D4" s="134" t="s">
        <v>79</v>
      </c>
      <c r="E4" s="135"/>
      <c r="F4" s="135"/>
      <c r="G4" s="135"/>
      <c r="H4" s="135"/>
      <c r="I4" s="135"/>
      <c r="J4" s="135"/>
      <c r="K4" s="136"/>
      <c r="L4" s="48"/>
    </row>
    <row r="5" spans="1:12" ht="15.75" customHeight="1">
      <c r="A5" s="140"/>
      <c r="B5" s="140"/>
      <c r="C5" s="140"/>
      <c r="D5" s="137" t="s">
        <v>80</v>
      </c>
      <c r="E5" s="138"/>
      <c r="F5" s="137" t="s">
        <v>81</v>
      </c>
      <c r="G5" s="138"/>
      <c r="H5" s="137" t="s">
        <v>82</v>
      </c>
      <c r="I5" s="138"/>
      <c r="J5" s="137" t="s">
        <v>83</v>
      </c>
      <c r="K5" s="138"/>
      <c r="L5" s="48"/>
    </row>
    <row r="6" spans="1:12" ht="41.25">
      <c r="A6" s="141"/>
      <c r="B6" s="141"/>
      <c r="C6" s="141"/>
      <c r="D6" s="52" t="s">
        <v>84</v>
      </c>
      <c r="E6" s="52" t="s">
        <v>85</v>
      </c>
      <c r="F6" s="52" t="s">
        <v>84</v>
      </c>
      <c r="G6" s="52" t="s">
        <v>85</v>
      </c>
      <c r="H6" s="52" t="s">
        <v>84</v>
      </c>
      <c r="I6" s="52" t="s">
        <v>85</v>
      </c>
      <c r="J6" s="52" t="s">
        <v>84</v>
      </c>
      <c r="K6" s="52" t="s">
        <v>85</v>
      </c>
      <c r="L6" s="48"/>
    </row>
    <row r="7" spans="1:12" ht="78">
      <c r="A7" s="53" t="s">
        <v>86</v>
      </c>
      <c r="B7" s="53" t="s">
        <v>87</v>
      </c>
      <c r="C7" s="53" t="s">
        <v>88</v>
      </c>
      <c r="D7" s="54">
        <v>3610.6</v>
      </c>
      <c r="E7" s="54">
        <v>3610.6</v>
      </c>
      <c r="F7" s="54">
        <v>1116.9</v>
      </c>
      <c r="G7" s="54">
        <v>1116.9</v>
      </c>
      <c r="H7" s="54"/>
      <c r="I7" s="54"/>
      <c r="J7" s="54"/>
      <c r="K7" s="54"/>
      <c r="L7" s="48"/>
    </row>
    <row r="8" spans="1:12" ht="78">
      <c r="A8" s="53" t="s">
        <v>89</v>
      </c>
      <c r="B8" s="53" t="s">
        <v>90</v>
      </c>
      <c r="C8" s="53" t="s">
        <v>91</v>
      </c>
      <c r="D8" s="54"/>
      <c r="E8" s="54"/>
      <c r="F8" s="54"/>
      <c r="G8" s="54"/>
      <c r="H8" s="54">
        <v>31.8</v>
      </c>
      <c r="I8" s="54">
        <v>31.8</v>
      </c>
      <c r="J8" s="54"/>
      <c r="K8" s="54"/>
      <c r="L8" s="48"/>
    </row>
    <row r="9" spans="1:12" ht="18">
      <c r="A9" s="142" t="s">
        <v>92</v>
      </c>
      <c r="B9" s="143"/>
      <c r="C9" s="144"/>
      <c r="D9" s="54">
        <f>D7+D8</f>
        <v>3610.6</v>
      </c>
      <c r="E9" s="54">
        <f aca="true" t="shared" si="0" ref="E9:K9">E7+E8</f>
        <v>3610.6</v>
      </c>
      <c r="F9" s="54">
        <f t="shared" si="0"/>
        <v>1116.9</v>
      </c>
      <c r="G9" s="54">
        <f t="shared" si="0"/>
        <v>1116.9</v>
      </c>
      <c r="H9" s="54">
        <f t="shared" si="0"/>
        <v>31.8</v>
      </c>
      <c r="I9" s="54">
        <f t="shared" si="0"/>
        <v>31.8</v>
      </c>
      <c r="J9" s="54">
        <f t="shared" si="0"/>
        <v>0</v>
      </c>
      <c r="K9" s="54">
        <f t="shared" si="0"/>
        <v>0</v>
      </c>
      <c r="L9" s="48"/>
    </row>
    <row r="10" spans="1:12" ht="18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1">
      <c r="A11" s="49" t="s">
        <v>75</v>
      </c>
      <c r="B11" s="49"/>
      <c r="C11" s="49"/>
      <c r="D11" s="49" t="s">
        <v>113</v>
      </c>
      <c r="E11" s="49"/>
      <c r="F11" s="49"/>
      <c r="G11" s="49"/>
      <c r="H11" s="49"/>
      <c r="I11" s="49"/>
      <c r="J11" s="48"/>
      <c r="K11" s="48"/>
      <c r="L11" s="48"/>
    </row>
    <row r="12" spans="1:11" ht="18">
      <c r="A12" s="50" t="s">
        <v>76</v>
      </c>
      <c r="B12" s="50"/>
      <c r="C12" s="50"/>
      <c r="D12" s="50"/>
      <c r="E12" s="50"/>
      <c r="F12" s="51"/>
      <c r="G12" s="51"/>
      <c r="H12" s="48"/>
      <c r="I12" s="48"/>
      <c r="J12" s="48"/>
      <c r="K12" s="48"/>
    </row>
    <row r="13" spans="1:11" ht="15.75" customHeight="1">
      <c r="A13" s="139" t="s">
        <v>77</v>
      </c>
      <c r="B13" s="139" t="s">
        <v>52</v>
      </c>
      <c r="C13" s="139" t="s">
        <v>78</v>
      </c>
      <c r="D13" s="134" t="s">
        <v>79</v>
      </c>
      <c r="E13" s="135"/>
      <c r="F13" s="135"/>
      <c r="G13" s="135"/>
      <c r="H13" s="135"/>
      <c r="I13" s="135"/>
      <c r="J13" s="135"/>
      <c r="K13" s="136"/>
    </row>
    <row r="14" spans="1:11" ht="15">
      <c r="A14" s="140"/>
      <c r="B14" s="140"/>
      <c r="C14" s="140"/>
      <c r="D14" s="137" t="s">
        <v>80</v>
      </c>
      <c r="E14" s="138"/>
      <c r="F14" s="137" t="s">
        <v>81</v>
      </c>
      <c r="G14" s="138"/>
      <c r="H14" s="137" t="s">
        <v>82</v>
      </c>
      <c r="I14" s="138"/>
      <c r="J14" s="137" t="s">
        <v>83</v>
      </c>
      <c r="K14" s="138"/>
    </row>
    <row r="15" spans="1:11" ht="41.25">
      <c r="A15" s="141"/>
      <c r="B15" s="141"/>
      <c r="C15" s="141"/>
      <c r="D15" s="52" t="s">
        <v>84</v>
      </c>
      <c r="E15" s="52" t="s">
        <v>85</v>
      </c>
      <c r="F15" s="52" t="s">
        <v>84</v>
      </c>
      <c r="G15" s="52" t="s">
        <v>85</v>
      </c>
      <c r="H15" s="52" t="s">
        <v>84</v>
      </c>
      <c r="I15" s="52" t="s">
        <v>85</v>
      </c>
      <c r="J15" s="52" t="s">
        <v>84</v>
      </c>
      <c r="K15" s="52" t="s">
        <v>85</v>
      </c>
    </row>
    <row r="16" spans="1:11" ht="93">
      <c r="A16" s="53" t="s">
        <v>93</v>
      </c>
      <c r="B16" s="53" t="s">
        <v>94</v>
      </c>
      <c r="C16" s="53" t="s">
        <v>95</v>
      </c>
      <c r="D16" s="54">
        <v>0</v>
      </c>
      <c r="E16" s="54">
        <v>0</v>
      </c>
      <c r="F16" s="54">
        <v>732.8</v>
      </c>
      <c r="G16" s="54">
        <v>732.8</v>
      </c>
      <c r="H16" s="54">
        <v>30</v>
      </c>
      <c r="I16" s="54">
        <v>30</v>
      </c>
      <c r="J16" s="54">
        <v>0</v>
      </c>
      <c r="K16" s="54">
        <v>0</v>
      </c>
    </row>
    <row r="17" spans="1:11" ht="15">
      <c r="A17" s="142" t="s">
        <v>92</v>
      </c>
      <c r="B17" s="143"/>
      <c r="C17" s="144"/>
      <c r="D17" s="54">
        <f>D16</f>
        <v>0</v>
      </c>
      <c r="E17" s="54">
        <f aca="true" t="shared" si="1" ref="E17:K17">E16</f>
        <v>0</v>
      </c>
      <c r="F17" s="54">
        <f t="shared" si="1"/>
        <v>732.8</v>
      </c>
      <c r="G17" s="54">
        <f t="shared" si="1"/>
        <v>732.8</v>
      </c>
      <c r="H17" s="54">
        <f t="shared" si="1"/>
        <v>30</v>
      </c>
      <c r="I17" s="54">
        <f t="shared" si="1"/>
        <v>30</v>
      </c>
      <c r="J17" s="54">
        <f t="shared" si="1"/>
        <v>0</v>
      </c>
      <c r="K17" s="54">
        <f t="shared" si="1"/>
        <v>0</v>
      </c>
    </row>
    <row r="20" spans="1:11" ht="21">
      <c r="A20" s="49" t="s">
        <v>75</v>
      </c>
      <c r="B20" s="49"/>
      <c r="C20" s="49"/>
      <c r="D20" s="49" t="s">
        <v>96</v>
      </c>
      <c r="E20" s="49"/>
      <c r="F20" s="49"/>
      <c r="G20" s="49"/>
      <c r="H20" s="49"/>
      <c r="I20" s="49"/>
      <c r="J20" s="48"/>
      <c r="K20" s="48"/>
    </row>
    <row r="21" spans="1:11" ht="18">
      <c r="A21" s="50" t="s">
        <v>76</v>
      </c>
      <c r="B21" s="50"/>
      <c r="C21" s="50"/>
      <c r="D21" s="50"/>
      <c r="E21" s="50"/>
      <c r="F21" s="51"/>
      <c r="G21" s="51"/>
      <c r="H21" s="48"/>
      <c r="I21" s="48"/>
      <c r="J21" s="48"/>
      <c r="K21" s="48"/>
    </row>
    <row r="22" spans="1:11" ht="15">
      <c r="A22" s="139" t="s">
        <v>77</v>
      </c>
      <c r="B22" s="139" t="s">
        <v>52</v>
      </c>
      <c r="C22" s="139" t="s">
        <v>78</v>
      </c>
      <c r="D22" s="134" t="s">
        <v>79</v>
      </c>
      <c r="E22" s="135"/>
      <c r="F22" s="135"/>
      <c r="G22" s="135"/>
      <c r="H22" s="135"/>
      <c r="I22" s="135"/>
      <c r="J22" s="135"/>
      <c r="K22" s="136"/>
    </row>
    <row r="23" spans="1:11" ht="15">
      <c r="A23" s="140"/>
      <c r="B23" s="140"/>
      <c r="C23" s="140"/>
      <c r="D23" s="137" t="s">
        <v>80</v>
      </c>
      <c r="E23" s="138"/>
      <c r="F23" s="137" t="s">
        <v>81</v>
      </c>
      <c r="G23" s="138"/>
      <c r="H23" s="137" t="s">
        <v>82</v>
      </c>
      <c r="I23" s="138"/>
      <c r="J23" s="137" t="s">
        <v>83</v>
      </c>
      <c r="K23" s="138"/>
    </row>
    <row r="24" spans="1:11" ht="41.25">
      <c r="A24" s="141"/>
      <c r="B24" s="141"/>
      <c r="C24" s="141"/>
      <c r="D24" s="52" t="s">
        <v>84</v>
      </c>
      <c r="E24" s="52" t="s">
        <v>85</v>
      </c>
      <c r="F24" s="52" t="s">
        <v>84</v>
      </c>
      <c r="G24" s="52" t="s">
        <v>85</v>
      </c>
      <c r="H24" s="52" t="s">
        <v>84</v>
      </c>
      <c r="I24" s="52" t="s">
        <v>85</v>
      </c>
      <c r="J24" s="52" t="s">
        <v>84</v>
      </c>
      <c r="K24" s="52" t="s">
        <v>85</v>
      </c>
    </row>
    <row r="25" spans="1:11" ht="108.75">
      <c r="A25" s="53" t="s">
        <v>97</v>
      </c>
      <c r="B25" s="53" t="s">
        <v>94</v>
      </c>
      <c r="C25" s="53" t="s">
        <v>98</v>
      </c>
      <c r="D25" s="54">
        <v>4031.4</v>
      </c>
      <c r="E25" s="54">
        <v>4031.4</v>
      </c>
      <c r="F25" s="54">
        <v>307.4</v>
      </c>
      <c r="G25" s="54">
        <v>307.4</v>
      </c>
      <c r="H25" s="54">
        <v>20</v>
      </c>
      <c r="I25" s="54">
        <v>20</v>
      </c>
      <c r="J25" s="54">
        <v>62.6</v>
      </c>
      <c r="K25" s="54">
        <v>62.6</v>
      </c>
    </row>
    <row r="26" spans="1:11" ht="15">
      <c r="A26" s="142" t="s">
        <v>92</v>
      </c>
      <c r="B26" s="143"/>
      <c r="C26" s="144"/>
      <c r="D26" s="54">
        <f aca="true" t="shared" si="2" ref="D26:K26">D25</f>
        <v>4031.4</v>
      </c>
      <c r="E26" s="54">
        <f t="shared" si="2"/>
        <v>4031.4</v>
      </c>
      <c r="F26" s="54">
        <f t="shared" si="2"/>
        <v>307.4</v>
      </c>
      <c r="G26" s="54">
        <f t="shared" si="2"/>
        <v>307.4</v>
      </c>
      <c r="H26" s="54">
        <f t="shared" si="2"/>
        <v>20</v>
      </c>
      <c r="I26" s="54">
        <f t="shared" si="2"/>
        <v>20</v>
      </c>
      <c r="J26" s="54">
        <f t="shared" si="2"/>
        <v>62.6</v>
      </c>
      <c r="K26" s="54">
        <f t="shared" si="2"/>
        <v>62.6</v>
      </c>
    </row>
    <row r="29" spans="1:11" ht="21">
      <c r="A29" s="49" t="s">
        <v>75</v>
      </c>
      <c r="B29" s="49"/>
      <c r="C29" s="49"/>
      <c r="D29" s="49" t="s">
        <v>99</v>
      </c>
      <c r="E29" s="49"/>
      <c r="F29" s="49"/>
      <c r="G29" s="49"/>
      <c r="H29" s="49"/>
      <c r="I29" s="49"/>
      <c r="J29" s="48"/>
      <c r="K29" s="48"/>
    </row>
    <row r="30" spans="1:11" ht="18">
      <c r="A30" s="50" t="s">
        <v>76</v>
      </c>
      <c r="B30" s="50"/>
      <c r="C30" s="50"/>
      <c r="D30" s="50"/>
      <c r="E30" s="50"/>
      <c r="F30" s="51"/>
      <c r="G30" s="51"/>
      <c r="H30" s="48"/>
      <c r="I30" s="48"/>
      <c r="J30" s="48"/>
      <c r="K30" s="48"/>
    </row>
    <row r="31" spans="1:11" ht="15">
      <c r="A31" s="139" t="s">
        <v>77</v>
      </c>
      <c r="B31" s="139" t="s">
        <v>52</v>
      </c>
      <c r="C31" s="139" t="s">
        <v>78</v>
      </c>
      <c r="D31" s="134" t="s">
        <v>79</v>
      </c>
      <c r="E31" s="135"/>
      <c r="F31" s="135"/>
      <c r="G31" s="135"/>
      <c r="H31" s="135"/>
      <c r="I31" s="135"/>
      <c r="J31" s="135"/>
      <c r="K31" s="136"/>
    </row>
    <row r="32" spans="1:11" ht="15">
      <c r="A32" s="140"/>
      <c r="B32" s="140"/>
      <c r="C32" s="140"/>
      <c r="D32" s="137" t="s">
        <v>80</v>
      </c>
      <c r="E32" s="138"/>
      <c r="F32" s="137" t="s">
        <v>81</v>
      </c>
      <c r="G32" s="138"/>
      <c r="H32" s="137" t="s">
        <v>82</v>
      </c>
      <c r="I32" s="138"/>
      <c r="J32" s="137" t="s">
        <v>83</v>
      </c>
      <c r="K32" s="138"/>
    </row>
    <row r="33" spans="1:11" ht="41.25">
      <c r="A33" s="141"/>
      <c r="B33" s="141"/>
      <c r="C33" s="141"/>
      <c r="D33" s="52" t="s">
        <v>84</v>
      </c>
      <c r="E33" s="52" t="s">
        <v>85</v>
      </c>
      <c r="F33" s="52" t="s">
        <v>84</v>
      </c>
      <c r="G33" s="52" t="s">
        <v>85</v>
      </c>
      <c r="H33" s="52" t="s">
        <v>84</v>
      </c>
      <c r="I33" s="52" t="s">
        <v>85</v>
      </c>
      <c r="J33" s="52" t="s">
        <v>84</v>
      </c>
      <c r="K33" s="52" t="s">
        <v>85</v>
      </c>
    </row>
    <row r="34" spans="1:11" ht="62.25">
      <c r="A34" s="53" t="s">
        <v>100</v>
      </c>
      <c r="B34" s="53" t="s">
        <v>94</v>
      </c>
      <c r="C34" s="53" t="s">
        <v>101</v>
      </c>
      <c r="D34" s="54"/>
      <c r="E34" s="54"/>
      <c r="F34" s="54">
        <v>4452.9</v>
      </c>
      <c r="G34" s="54">
        <v>4452.9</v>
      </c>
      <c r="H34" s="54">
        <v>200</v>
      </c>
      <c r="I34" s="54">
        <v>200</v>
      </c>
      <c r="J34" s="54"/>
      <c r="K34" s="54"/>
    </row>
    <row r="35" spans="1:11" ht="15">
      <c r="A35" s="142" t="s">
        <v>92</v>
      </c>
      <c r="B35" s="143"/>
      <c r="C35" s="144"/>
      <c r="D35" s="54">
        <f aca="true" t="shared" si="3" ref="D35:K35">D34</f>
        <v>0</v>
      </c>
      <c r="E35" s="54">
        <f t="shared" si="3"/>
        <v>0</v>
      </c>
      <c r="F35" s="54">
        <f t="shared" si="3"/>
        <v>4452.9</v>
      </c>
      <c r="G35" s="54">
        <f t="shared" si="3"/>
        <v>4452.9</v>
      </c>
      <c r="H35" s="54">
        <f t="shared" si="3"/>
        <v>200</v>
      </c>
      <c r="I35" s="54">
        <f t="shared" si="3"/>
        <v>200</v>
      </c>
      <c r="J35" s="54">
        <f t="shared" si="3"/>
        <v>0</v>
      </c>
      <c r="K35" s="54">
        <f t="shared" si="3"/>
        <v>0</v>
      </c>
    </row>
    <row r="36" ht="54" customHeight="1"/>
    <row r="37" spans="1:11" ht="46.5" customHeight="1">
      <c r="A37" s="49" t="s">
        <v>75</v>
      </c>
      <c r="B37" s="49"/>
      <c r="C37" s="49"/>
      <c r="D37" s="145" t="s">
        <v>102</v>
      </c>
      <c r="E37" s="146"/>
      <c r="F37" s="146"/>
      <c r="G37" s="146"/>
      <c r="H37" s="146"/>
      <c r="I37" s="146"/>
      <c r="J37" s="146"/>
      <c r="K37" s="146"/>
    </row>
    <row r="38" spans="1:11" ht="18">
      <c r="A38" s="50" t="s">
        <v>76</v>
      </c>
      <c r="B38" s="50"/>
      <c r="C38" s="50"/>
      <c r="D38" s="50"/>
      <c r="E38" s="50"/>
      <c r="F38" s="51"/>
      <c r="G38" s="51"/>
      <c r="H38" s="48"/>
      <c r="I38" s="48"/>
      <c r="J38" s="48"/>
      <c r="K38" s="48"/>
    </row>
    <row r="39" spans="1:11" ht="15">
      <c r="A39" s="139" t="s">
        <v>77</v>
      </c>
      <c r="B39" s="139" t="s">
        <v>52</v>
      </c>
      <c r="C39" s="139" t="s">
        <v>78</v>
      </c>
      <c r="D39" s="134" t="s">
        <v>79</v>
      </c>
      <c r="E39" s="135"/>
      <c r="F39" s="135"/>
      <c r="G39" s="135"/>
      <c r="H39" s="135"/>
      <c r="I39" s="135"/>
      <c r="J39" s="135"/>
      <c r="K39" s="136"/>
    </row>
    <row r="40" spans="1:11" ht="15">
      <c r="A40" s="140"/>
      <c r="B40" s="140"/>
      <c r="C40" s="140"/>
      <c r="D40" s="137" t="s">
        <v>80</v>
      </c>
      <c r="E40" s="138"/>
      <c r="F40" s="137" t="s">
        <v>81</v>
      </c>
      <c r="G40" s="138"/>
      <c r="H40" s="137" t="s">
        <v>82</v>
      </c>
      <c r="I40" s="138"/>
      <c r="J40" s="137" t="s">
        <v>83</v>
      </c>
      <c r="K40" s="138"/>
    </row>
    <row r="41" spans="1:11" ht="41.25">
      <c r="A41" s="141"/>
      <c r="B41" s="141"/>
      <c r="C41" s="141"/>
      <c r="D41" s="52" t="s">
        <v>84</v>
      </c>
      <c r="E41" s="52" t="s">
        <v>85</v>
      </c>
      <c r="F41" s="52" t="s">
        <v>84</v>
      </c>
      <c r="G41" s="52" t="s">
        <v>85</v>
      </c>
      <c r="H41" s="52" t="s">
        <v>84</v>
      </c>
      <c r="I41" s="52" t="s">
        <v>85</v>
      </c>
      <c r="J41" s="52" t="s">
        <v>84</v>
      </c>
      <c r="K41" s="52" t="s">
        <v>85</v>
      </c>
    </row>
    <row r="42" spans="1:11" ht="81.75" customHeight="1">
      <c r="A42" s="53" t="s">
        <v>103</v>
      </c>
      <c r="B42" s="53" t="s">
        <v>90</v>
      </c>
      <c r="C42" s="53" t="s">
        <v>104</v>
      </c>
      <c r="D42" s="54"/>
      <c r="E42" s="54"/>
      <c r="F42" s="54">
        <v>110.9</v>
      </c>
      <c r="G42" s="54">
        <v>110.9</v>
      </c>
      <c r="H42" s="54">
        <v>20</v>
      </c>
      <c r="I42" s="54">
        <v>20</v>
      </c>
      <c r="J42" s="54"/>
      <c r="K42" s="54"/>
    </row>
    <row r="43" spans="1:11" ht="15">
      <c r="A43" s="142" t="s">
        <v>92</v>
      </c>
      <c r="B43" s="143"/>
      <c r="C43" s="144"/>
      <c r="D43" s="54">
        <f aca="true" t="shared" si="4" ref="D43:K43">D42</f>
        <v>0</v>
      </c>
      <c r="E43" s="54">
        <f t="shared" si="4"/>
        <v>0</v>
      </c>
      <c r="F43" s="54">
        <f t="shared" si="4"/>
        <v>110.9</v>
      </c>
      <c r="G43" s="54">
        <f t="shared" si="4"/>
        <v>110.9</v>
      </c>
      <c r="H43" s="54">
        <f t="shared" si="4"/>
        <v>20</v>
      </c>
      <c r="I43" s="54">
        <f t="shared" si="4"/>
        <v>20</v>
      </c>
      <c r="J43" s="54">
        <f t="shared" si="4"/>
        <v>0</v>
      </c>
      <c r="K43" s="54">
        <f t="shared" si="4"/>
        <v>0</v>
      </c>
    </row>
    <row r="44" spans="1:11" ht="9.75" customHeight="1">
      <c r="A44" s="55"/>
      <c r="B44" s="55"/>
      <c r="C44" s="55"/>
      <c r="D44" s="56"/>
      <c r="E44" s="56"/>
      <c r="F44" s="56"/>
      <c r="G44" s="56"/>
      <c r="H44" s="56"/>
      <c r="I44" s="56"/>
      <c r="J44" s="56"/>
      <c r="K44" s="56"/>
    </row>
    <row r="45" spans="1:11" ht="56.25" customHeight="1">
      <c r="A45" s="49" t="s">
        <v>75</v>
      </c>
      <c r="B45" s="49"/>
      <c r="C45" s="49"/>
      <c r="D45" s="148" t="s">
        <v>105</v>
      </c>
      <c r="E45" s="149"/>
      <c r="F45" s="149"/>
      <c r="G45" s="149"/>
      <c r="H45" s="149"/>
      <c r="I45" s="149"/>
      <c r="J45" s="149"/>
      <c r="K45" s="149"/>
    </row>
    <row r="46" spans="1:11" ht="18">
      <c r="A46" s="50" t="s">
        <v>76</v>
      </c>
      <c r="B46" s="50"/>
      <c r="C46" s="50"/>
      <c r="D46" s="50"/>
      <c r="E46" s="50"/>
      <c r="F46" s="51"/>
      <c r="G46" s="51"/>
      <c r="H46" s="48"/>
      <c r="I46" s="48"/>
      <c r="J46" s="48"/>
      <c r="K46" s="48"/>
    </row>
    <row r="47" spans="1:11" ht="15.75" customHeight="1">
      <c r="A47" s="139" t="s">
        <v>77</v>
      </c>
      <c r="B47" s="139" t="s">
        <v>52</v>
      </c>
      <c r="C47" s="139" t="s">
        <v>78</v>
      </c>
      <c r="D47" s="134" t="s">
        <v>79</v>
      </c>
      <c r="E47" s="135"/>
      <c r="F47" s="135"/>
      <c r="G47" s="135"/>
      <c r="H47" s="135"/>
      <c r="I47" s="135"/>
      <c r="J47" s="135"/>
      <c r="K47" s="136"/>
    </row>
    <row r="48" spans="1:11" ht="15.75" customHeight="1">
      <c r="A48" s="140"/>
      <c r="B48" s="140"/>
      <c r="C48" s="140"/>
      <c r="D48" s="137" t="s">
        <v>80</v>
      </c>
      <c r="E48" s="138"/>
      <c r="F48" s="137" t="s">
        <v>81</v>
      </c>
      <c r="G48" s="138"/>
      <c r="H48" s="137" t="s">
        <v>82</v>
      </c>
      <c r="I48" s="138"/>
      <c r="J48" s="137" t="s">
        <v>83</v>
      </c>
      <c r="K48" s="138"/>
    </row>
    <row r="49" spans="1:11" ht="41.25">
      <c r="A49" s="141"/>
      <c r="B49" s="141"/>
      <c r="C49" s="141"/>
      <c r="D49" s="52" t="s">
        <v>84</v>
      </c>
      <c r="E49" s="52" t="s">
        <v>85</v>
      </c>
      <c r="F49" s="52" t="s">
        <v>84</v>
      </c>
      <c r="G49" s="52" t="s">
        <v>85</v>
      </c>
      <c r="H49" s="52" t="s">
        <v>84</v>
      </c>
      <c r="I49" s="52" t="s">
        <v>85</v>
      </c>
      <c r="J49" s="52" t="s">
        <v>84</v>
      </c>
      <c r="K49" s="52" t="s">
        <v>85</v>
      </c>
    </row>
    <row r="50" spans="1:11" ht="127.5" customHeight="1">
      <c r="A50" s="53" t="s">
        <v>106</v>
      </c>
      <c r="B50" s="53" t="s">
        <v>107</v>
      </c>
      <c r="C50" s="53" t="s">
        <v>108</v>
      </c>
      <c r="D50" s="54"/>
      <c r="E50" s="54"/>
      <c r="F50" s="54">
        <v>0.6</v>
      </c>
      <c r="G50" s="54">
        <v>0.6</v>
      </c>
      <c r="H50" s="54">
        <v>20</v>
      </c>
      <c r="I50" s="54">
        <v>20</v>
      </c>
      <c r="J50" s="54"/>
      <c r="K50" s="54"/>
    </row>
    <row r="51" spans="1:11" ht="15.75" customHeight="1">
      <c r="A51" s="142" t="s">
        <v>92</v>
      </c>
      <c r="B51" s="143"/>
      <c r="C51" s="144"/>
      <c r="D51" s="54">
        <f aca="true" t="shared" si="5" ref="D51:K51">D50</f>
        <v>0</v>
      </c>
      <c r="E51" s="54">
        <f t="shared" si="5"/>
        <v>0</v>
      </c>
      <c r="F51" s="54">
        <f t="shared" si="5"/>
        <v>0.6</v>
      </c>
      <c r="G51" s="54">
        <f t="shared" si="5"/>
        <v>0.6</v>
      </c>
      <c r="H51" s="54">
        <f t="shared" si="5"/>
        <v>20</v>
      </c>
      <c r="I51" s="54">
        <f t="shared" si="5"/>
        <v>20</v>
      </c>
      <c r="J51" s="54">
        <f t="shared" si="5"/>
        <v>0</v>
      </c>
      <c r="K51" s="54">
        <f t="shared" si="5"/>
        <v>0</v>
      </c>
    </row>
    <row r="52" spans="1:11" ht="15">
      <c r="A52" s="55"/>
      <c r="B52" s="55"/>
      <c r="C52" s="55"/>
      <c r="D52" s="56"/>
      <c r="E52" s="56"/>
      <c r="F52" s="56"/>
      <c r="G52" s="56"/>
      <c r="H52" s="56"/>
      <c r="I52" s="56"/>
      <c r="J52" s="56"/>
      <c r="K52" s="56"/>
    </row>
    <row r="54" spans="1:11" ht="21">
      <c r="A54" s="49" t="s">
        <v>75</v>
      </c>
      <c r="B54" s="49"/>
      <c r="C54" s="49"/>
      <c r="D54" s="49" t="s">
        <v>109</v>
      </c>
      <c r="E54" s="49"/>
      <c r="F54" s="49"/>
      <c r="G54" s="49"/>
      <c r="H54" s="49"/>
      <c r="I54" s="49"/>
      <c r="J54" s="48"/>
      <c r="K54" s="48"/>
    </row>
    <row r="55" spans="1:11" ht="18">
      <c r="A55" s="50" t="s">
        <v>76</v>
      </c>
      <c r="B55" s="50"/>
      <c r="C55" s="50"/>
      <c r="D55" s="50"/>
      <c r="E55" s="50"/>
      <c r="F55" s="51"/>
      <c r="G55" s="51"/>
      <c r="H55" s="48"/>
      <c r="I55" s="48"/>
      <c r="J55" s="48"/>
      <c r="K55" s="48"/>
    </row>
    <row r="56" spans="1:11" ht="15">
      <c r="A56" s="139" t="s">
        <v>77</v>
      </c>
      <c r="B56" s="139" t="s">
        <v>52</v>
      </c>
      <c r="C56" s="139" t="s">
        <v>78</v>
      </c>
      <c r="D56" s="134" t="s">
        <v>79</v>
      </c>
      <c r="E56" s="135"/>
      <c r="F56" s="135"/>
      <c r="G56" s="135"/>
      <c r="H56" s="135"/>
      <c r="I56" s="135"/>
      <c r="J56" s="135"/>
      <c r="K56" s="136"/>
    </row>
    <row r="57" spans="1:11" ht="15">
      <c r="A57" s="140"/>
      <c r="B57" s="140"/>
      <c r="C57" s="140"/>
      <c r="D57" s="137" t="s">
        <v>80</v>
      </c>
      <c r="E57" s="138"/>
      <c r="F57" s="137" t="s">
        <v>81</v>
      </c>
      <c r="G57" s="138"/>
      <c r="H57" s="137" t="s">
        <v>82</v>
      </c>
      <c r="I57" s="138"/>
      <c r="J57" s="137" t="s">
        <v>83</v>
      </c>
      <c r="K57" s="138"/>
    </row>
    <row r="58" spans="1:11" ht="41.25">
      <c r="A58" s="141"/>
      <c r="B58" s="141"/>
      <c r="C58" s="141"/>
      <c r="D58" s="52" t="s">
        <v>84</v>
      </c>
      <c r="E58" s="52" t="s">
        <v>85</v>
      </c>
      <c r="F58" s="52" t="s">
        <v>84</v>
      </c>
      <c r="G58" s="52" t="s">
        <v>85</v>
      </c>
      <c r="H58" s="52" t="s">
        <v>84</v>
      </c>
      <c r="I58" s="52" t="s">
        <v>85</v>
      </c>
      <c r="J58" s="52" t="s">
        <v>84</v>
      </c>
      <c r="K58" s="52" t="s">
        <v>85</v>
      </c>
    </row>
    <row r="59" spans="1:11" ht="78">
      <c r="A59" s="53" t="s">
        <v>110</v>
      </c>
      <c r="B59" s="53" t="s">
        <v>90</v>
      </c>
      <c r="C59" s="53" t="s">
        <v>111</v>
      </c>
      <c r="D59" s="54"/>
      <c r="E59" s="54"/>
      <c r="F59" s="54"/>
      <c r="G59" s="54"/>
      <c r="H59" s="54">
        <v>66.2</v>
      </c>
      <c r="I59" s="54">
        <v>66.2</v>
      </c>
      <c r="J59" s="54"/>
      <c r="K59" s="54"/>
    </row>
    <row r="60" spans="1:11" ht="15">
      <c r="A60" s="142" t="s">
        <v>92</v>
      </c>
      <c r="B60" s="143"/>
      <c r="C60" s="144"/>
      <c r="D60" s="54">
        <f aca="true" t="shared" si="6" ref="D60:K60">D59</f>
        <v>0</v>
      </c>
      <c r="E60" s="54">
        <f t="shared" si="6"/>
        <v>0</v>
      </c>
      <c r="F60" s="54">
        <f t="shared" si="6"/>
        <v>0</v>
      </c>
      <c r="G60" s="54">
        <f t="shared" si="6"/>
        <v>0</v>
      </c>
      <c r="H60" s="54">
        <f t="shared" si="6"/>
        <v>66.2</v>
      </c>
      <c r="I60" s="54">
        <f t="shared" si="6"/>
        <v>66.2</v>
      </c>
      <c r="J60" s="54">
        <f t="shared" si="6"/>
        <v>0</v>
      </c>
      <c r="K60" s="54">
        <f t="shared" si="6"/>
        <v>0</v>
      </c>
    </row>
  </sheetData>
  <mergeCells count="66">
    <mergeCell ref="A60:C60"/>
    <mergeCell ref="D2:K2"/>
    <mergeCell ref="A51:C51"/>
    <mergeCell ref="A56:A58"/>
    <mergeCell ref="B56:B58"/>
    <mergeCell ref="C56:C58"/>
    <mergeCell ref="A43:C43"/>
    <mergeCell ref="D45:K45"/>
    <mergeCell ref="A47:A49"/>
    <mergeCell ref="B47:B49"/>
    <mergeCell ref="C47:C49"/>
    <mergeCell ref="D47:K47"/>
    <mergeCell ref="D48:E48"/>
    <mergeCell ref="F48:G48"/>
    <mergeCell ref="H48:I48"/>
    <mergeCell ref="J48:K48"/>
    <mergeCell ref="D37:K37"/>
    <mergeCell ref="A39:A41"/>
    <mergeCell ref="B39:B41"/>
    <mergeCell ref="C39:C41"/>
    <mergeCell ref="D39:K39"/>
    <mergeCell ref="D40:E40"/>
    <mergeCell ref="F40:G40"/>
    <mergeCell ref="H40:I40"/>
    <mergeCell ref="J40:K40"/>
    <mergeCell ref="D31:K31"/>
    <mergeCell ref="D32:E32"/>
    <mergeCell ref="F32:G32"/>
    <mergeCell ref="H32:I32"/>
    <mergeCell ref="J32:K32"/>
    <mergeCell ref="D22:K22"/>
    <mergeCell ref="D23:E23"/>
    <mergeCell ref="F23:G23"/>
    <mergeCell ref="H23:I23"/>
    <mergeCell ref="J23:K23"/>
    <mergeCell ref="A9:C9"/>
    <mergeCell ref="D13:K13"/>
    <mergeCell ref="J14:K14"/>
    <mergeCell ref="A17:C17"/>
    <mergeCell ref="H14:I14"/>
    <mergeCell ref="D14:E14"/>
    <mergeCell ref="F14:G14"/>
    <mergeCell ref="C13:C15"/>
    <mergeCell ref="B13:B15"/>
    <mergeCell ref="A13:A15"/>
    <mergeCell ref="A4:A6"/>
    <mergeCell ref="B4:B6"/>
    <mergeCell ref="C4:C6"/>
    <mergeCell ref="D4:K4"/>
    <mergeCell ref="D5:E5"/>
    <mergeCell ref="F5:G5"/>
    <mergeCell ref="H5:I5"/>
    <mergeCell ref="J5:K5"/>
    <mergeCell ref="A22:A24"/>
    <mergeCell ref="B22:B24"/>
    <mergeCell ref="C22:C24"/>
    <mergeCell ref="A35:C35"/>
    <mergeCell ref="A26:C26"/>
    <mergeCell ref="A31:A33"/>
    <mergeCell ref="B31:B33"/>
    <mergeCell ref="C31:C33"/>
    <mergeCell ref="D56:K56"/>
    <mergeCell ref="D57:E57"/>
    <mergeCell ref="F57:G57"/>
    <mergeCell ref="H57:I57"/>
    <mergeCell ref="J57:K5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31"/>
  <sheetViews>
    <sheetView workbookViewId="0" topLeftCell="A16">
      <selection activeCell="C10" sqref="C10"/>
    </sheetView>
  </sheetViews>
  <sheetFormatPr defaultColWidth="9.140625" defaultRowHeight="12.75"/>
  <cols>
    <col min="1" max="1" width="67.421875" style="0" customWidth="1"/>
    <col min="2" max="2" width="6.8515625" style="0" customWidth="1"/>
    <col min="3" max="3" width="7.7109375" style="0" customWidth="1"/>
    <col min="4" max="4" width="9.8515625" style="0" customWidth="1"/>
    <col min="5" max="5" width="11.00390625" style="0" customWidth="1"/>
    <col min="6" max="6" width="9.28125" style="0" customWidth="1"/>
    <col min="7" max="7" width="10.00390625" style="0" customWidth="1"/>
    <col min="8" max="8" width="9.7109375" style="0" customWidth="1"/>
    <col min="9" max="9" width="9.28125" style="0" customWidth="1"/>
  </cols>
  <sheetData>
    <row r="1" spans="1:7" ht="21" customHeight="1">
      <c r="A1" s="153" t="s">
        <v>253</v>
      </c>
      <c r="B1" s="153"/>
      <c r="C1" s="153"/>
      <c r="D1" s="153"/>
      <c r="E1" s="153"/>
      <c r="F1" s="153"/>
      <c r="G1" s="153"/>
    </row>
    <row r="2" spans="1:7" ht="11.25" customHeight="1">
      <c r="A2" s="17"/>
      <c r="B2" s="17"/>
      <c r="C2" s="17"/>
      <c r="D2" s="17"/>
      <c r="E2" s="17"/>
      <c r="F2" s="17"/>
      <c r="G2" s="17"/>
    </row>
    <row r="3" spans="1:7" s="6" customFormat="1" ht="19.5" customHeight="1">
      <c r="A3" s="6" t="s">
        <v>227</v>
      </c>
      <c r="B3" s="150" t="s">
        <v>114</v>
      </c>
      <c r="C3" s="150"/>
      <c r="D3" s="150"/>
      <c r="E3" s="150"/>
      <c r="F3" s="150"/>
      <c r="G3" s="150"/>
    </row>
    <row r="4" spans="2:7" s="6" customFormat="1" ht="11.25" customHeight="1">
      <c r="B4" s="5"/>
      <c r="C4" s="5"/>
      <c r="D4" s="5"/>
      <c r="E4" s="5"/>
      <c r="F4" s="5"/>
      <c r="G4" s="5"/>
    </row>
    <row r="5" spans="1:7" s="6" customFormat="1" ht="16.5" customHeight="1">
      <c r="A5" s="18" t="s">
        <v>12</v>
      </c>
      <c r="G5" s="132"/>
    </row>
    <row r="6" spans="1:7" s="129" customFormat="1" ht="12.75" customHeight="1">
      <c r="A6" s="124" t="s">
        <v>0</v>
      </c>
      <c r="B6" s="123" t="s">
        <v>2</v>
      </c>
      <c r="C6" s="123" t="s">
        <v>3</v>
      </c>
      <c r="D6" s="123"/>
      <c r="E6" s="123"/>
      <c r="F6" s="123"/>
      <c r="G6" s="123"/>
    </row>
    <row r="7" spans="1:7" s="129" customFormat="1" ht="12">
      <c r="A7" s="124"/>
      <c r="B7" s="123"/>
      <c r="C7" s="128" t="s">
        <v>4</v>
      </c>
      <c r="D7" s="128" t="s">
        <v>5</v>
      </c>
      <c r="E7" s="128" t="s">
        <v>6</v>
      </c>
      <c r="F7" s="123" t="s">
        <v>7</v>
      </c>
      <c r="G7" s="123"/>
    </row>
    <row r="8" spans="1:7" ht="26.25">
      <c r="A8" s="2" t="s">
        <v>118</v>
      </c>
      <c r="B8" s="133" t="s">
        <v>19</v>
      </c>
      <c r="C8" s="3">
        <v>2</v>
      </c>
      <c r="D8" s="3">
        <v>2</v>
      </c>
      <c r="E8" s="3">
        <f aca="true" t="shared" si="0" ref="E8:E14">SUM(D8,-C8)</f>
        <v>0</v>
      </c>
      <c r="F8" s="121">
        <f aca="true" t="shared" si="1" ref="F8:F15">SUM(E8)</f>
        <v>0</v>
      </c>
      <c r="G8" s="121"/>
    </row>
    <row r="9" spans="1:7" ht="12.75">
      <c r="A9" s="2" t="s">
        <v>16</v>
      </c>
      <c r="B9" s="133" t="s">
        <v>19</v>
      </c>
      <c r="C9" s="3">
        <v>4500</v>
      </c>
      <c r="D9" s="3">
        <v>4452</v>
      </c>
      <c r="E9" s="3">
        <f t="shared" si="0"/>
        <v>-48</v>
      </c>
      <c r="F9" s="121">
        <f t="shared" si="1"/>
        <v>-48</v>
      </c>
      <c r="G9" s="121"/>
    </row>
    <row r="10" spans="1:7" ht="27" customHeight="1">
      <c r="A10" s="2" t="s">
        <v>30</v>
      </c>
      <c r="B10" s="133" t="s">
        <v>8</v>
      </c>
      <c r="C10" s="3">
        <v>68.7</v>
      </c>
      <c r="D10" s="3">
        <v>66</v>
      </c>
      <c r="E10" s="3">
        <f>SUM(D10,-C10)</f>
        <v>-2.700000000000003</v>
      </c>
      <c r="F10" s="121">
        <f t="shared" si="1"/>
        <v>-2.700000000000003</v>
      </c>
      <c r="G10" s="121"/>
    </row>
    <row r="11" spans="1:7" ht="26.25">
      <c r="A11" s="2" t="s">
        <v>26</v>
      </c>
      <c r="B11" s="133" t="s">
        <v>19</v>
      </c>
      <c r="C11" s="3">
        <v>320</v>
      </c>
      <c r="D11" s="3">
        <v>340</v>
      </c>
      <c r="E11" s="3">
        <f t="shared" si="0"/>
        <v>20</v>
      </c>
      <c r="F11" s="121">
        <f t="shared" si="1"/>
        <v>20</v>
      </c>
      <c r="G11" s="121"/>
    </row>
    <row r="12" spans="1:7" ht="24.75" customHeight="1">
      <c r="A12" s="2" t="s">
        <v>31</v>
      </c>
      <c r="B12" s="133" t="s">
        <v>14</v>
      </c>
      <c r="C12" s="3">
        <v>508</v>
      </c>
      <c r="D12" s="3">
        <v>680</v>
      </c>
      <c r="E12" s="3">
        <f>SUM(D12,-C12)</f>
        <v>172</v>
      </c>
      <c r="F12" s="121">
        <f t="shared" si="1"/>
        <v>172</v>
      </c>
      <c r="G12" s="121"/>
    </row>
    <row r="13" spans="1:7" ht="12.75">
      <c r="A13" s="2" t="s">
        <v>17</v>
      </c>
      <c r="B13" s="133" t="s">
        <v>19</v>
      </c>
      <c r="C13" s="3">
        <v>3</v>
      </c>
      <c r="D13" s="3">
        <v>3</v>
      </c>
      <c r="E13" s="3">
        <f t="shared" si="0"/>
        <v>0</v>
      </c>
      <c r="F13" s="121">
        <f t="shared" si="1"/>
        <v>0</v>
      </c>
      <c r="G13" s="121"/>
    </row>
    <row r="14" spans="1:7" ht="12.75" customHeight="1">
      <c r="A14" s="2" t="s">
        <v>18</v>
      </c>
      <c r="B14" s="133" t="s">
        <v>19</v>
      </c>
      <c r="C14" s="3">
        <v>15</v>
      </c>
      <c r="D14" s="3">
        <v>15</v>
      </c>
      <c r="E14" s="3">
        <f t="shared" si="0"/>
        <v>0</v>
      </c>
      <c r="F14" s="121">
        <f t="shared" si="1"/>
        <v>0</v>
      </c>
      <c r="G14" s="121"/>
    </row>
    <row r="15" spans="1:7" ht="12.75">
      <c r="A15" s="2" t="s">
        <v>32</v>
      </c>
      <c r="B15" s="133" t="s">
        <v>19</v>
      </c>
      <c r="C15" s="3">
        <v>20</v>
      </c>
      <c r="D15" s="3">
        <v>20</v>
      </c>
      <c r="E15" s="3">
        <f>SUM(D15,-C15)</f>
        <v>0</v>
      </c>
      <c r="F15" s="121">
        <f t="shared" si="1"/>
        <v>0</v>
      </c>
      <c r="G15" s="121"/>
    </row>
    <row r="16" spans="1:7" s="6" customFormat="1" ht="12.75">
      <c r="A16" s="5"/>
      <c r="E16" s="6" t="s">
        <v>11</v>
      </c>
      <c r="F16" s="122">
        <f>SUM(F8:F15)</f>
        <v>141.3</v>
      </c>
      <c r="G16" s="122"/>
    </row>
    <row r="17" s="18" customFormat="1" ht="12.75">
      <c r="A17" s="18" t="s">
        <v>24</v>
      </c>
    </row>
    <row r="18" spans="1:9" s="129" customFormat="1" ht="12">
      <c r="A18" s="127" t="s">
        <v>0</v>
      </c>
      <c r="B18" s="123" t="s">
        <v>2</v>
      </c>
      <c r="C18" s="123">
        <v>2010</v>
      </c>
      <c r="D18" s="125" t="s">
        <v>9</v>
      </c>
      <c r="E18" s="117"/>
      <c r="F18" s="117"/>
      <c r="G18" s="117"/>
      <c r="H18" s="117"/>
      <c r="I18" s="126"/>
    </row>
    <row r="19" spans="1:9" s="129" customFormat="1" ht="12">
      <c r="A19" s="115"/>
      <c r="B19" s="123"/>
      <c r="C19" s="123"/>
      <c r="D19" s="123">
        <v>2011</v>
      </c>
      <c r="E19" s="123"/>
      <c r="F19" s="125">
        <v>2012</v>
      </c>
      <c r="G19" s="126"/>
      <c r="H19" s="125">
        <v>2013</v>
      </c>
      <c r="I19" s="126"/>
    </row>
    <row r="20" spans="1:9" s="129" customFormat="1" ht="12" customHeight="1">
      <c r="A20" s="116"/>
      <c r="B20" s="123"/>
      <c r="C20" s="123"/>
      <c r="D20" s="128" t="s">
        <v>10</v>
      </c>
      <c r="E20" s="128" t="s">
        <v>254</v>
      </c>
      <c r="F20" s="128" t="s">
        <v>10</v>
      </c>
      <c r="G20" s="128" t="s">
        <v>255</v>
      </c>
      <c r="H20" s="128" t="s">
        <v>10</v>
      </c>
      <c r="I20" s="128" t="s">
        <v>256</v>
      </c>
    </row>
    <row r="21" spans="1:9" ht="26.25">
      <c r="A21" s="2" t="s">
        <v>118</v>
      </c>
      <c r="B21" s="8" t="s">
        <v>19</v>
      </c>
      <c r="C21" s="9">
        <v>2</v>
      </c>
      <c r="D21" s="3">
        <v>2</v>
      </c>
      <c r="E21" s="9">
        <f aca="true" t="shared" si="2" ref="E21:E28">IF(C21=0,0,D21/C21)*100</f>
        <v>100</v>
      </c>
      <c r="F21" s="3">
        <v>2</v>
      </c>
      <c r="G21" s="9">
        <f>IF(E21=0,0,F21/D21)*100</f>
        <v>100</v>
      </c>
      <c r="H21" s="3">
        <v>2</v>
      </c>
      <c r="I21" s="9">
        <f aca="true" t="shared" si="3" ref="I21:I28">IF(G21=0,0,H21/F21)*100</f>
        <v>100</v>
      </c>
    </row>
    <row r="22" spans="1:9" ht="12.75">
      <c r="A22" s="2" t="s">
        <v>16</v>
      </c>
      <c r="B22" s="8" t="s">
        <v>19</v>
      </c>
      <c r="C22" s="3">
        <v>5000</v>
      </c>
      <c r="D22" s="3">
        <v>5865</v>
      </c>
      <c r="E22" s="9">
        <f t="shared" si="2"/>
        <v>117.30000000000001</v>
      </c>
      <c r="F22" s="3">
        <v>3980</v>
      </c>
      <c r="G22" s="9">
        <f aca="true" t="shared" si="4" ref="G22:G28">IF(E22=0,0,F22/D22)*100</f>
        <v>67.86018755328217</v>
      </c>
      <c r="H22" s="3">
        <v>4500</v>
      </c>
      <c r="I22" s="9">
        <f t="shared" si="3"/>
        <v>113.06532663316582</v>
      </c>
    </row>
    <row r="23" spans="1:9" ht="27" customHeight="1">
      <c r="A23" s="2" t="s">
        <v>30</v>
      </c>
      <c r="B23" s="8" t="s">
        <v>8</v>
      </c>
      <c r="C23" s="3">
        <v>68</v>
      </c>
      <c r="D23" s="3">
        <v>68</v>
      </c>
      <c r="E23" s="9">
        <f t="shared" si="2"/>
        <v>100</v>
      </c>
      <c r="F23" s="3">
        <v>68</v>
      </c>
      <c r="G23" s="9">
        <f t="shared" si="4"/>
        <v>100</v>
      </c>
      <c r="H23" s="3">
        <v>68.7</v>
      </c>
      <c r="I23" s="9">
        <f t="shared" si="3"/>
        <v>101.02941176470588</v>
      </c>
    </row>
    <row r="24" spans="1:9" ht="26.25">
      <c r="A24" s="2" t="s">
        <v>26</v>
      </c>
      <c r="B24" s="8" t="s">
        <v>19</v>
      </c>
      <c r="C24" s="14">
        <v>230</v>
      </c>
      <c r="D24" s="3">
        <v>300</v>
      </c>
      <c r="E24" s="9">
        <f t="shared" si="2"/>
        <v>130.43478260869566</v>
      </c>
      <c r="F24" s="3">
        <v>350</v>
      </c>
      <c r="G24" s="9">
        <f t="shared" si="4"/>
        <v>116.66666666666667</v>
      </c>
      <c r="H24" s="3">
        <v>320</v>
      </c>
      <c r="I24" s="9">
        <f t="shared" si="3"/>
        <v>91.42857142857143</v>
      </c>
    </row>
    <row r="25" spans="1:9" ht="28.5" customHeight="1">
      <c r="A25" s="2" t="s">
        <v>31</v>
      </c>
      <c r="B25" s="8" t="s">
        <v>14</v>
      </c>
      <c r="C25" s="14">
        <v>500</v>
      </c>
      <c r="D25" s="3">
        <v>500</v>
      </c>
      <c r="E25" s="9">
        <f t="shared" si="2"/>
        <v>100</v>
      </c>
      <c r="F25" s="3">
        <v>508</v>
      </c>
      <c r="G25" s="9">
        <f t="shared" si="4"/>
        <v>101.6</v>
      </c>
      <c r="H25" s="3">
        <v>680</v>
      </c>
      <c r="I25" s="9">
        <f t="shared" si="3"/>
        <v>133.85826771653544</v>
      </c>
    </row>
    <row r="26" spans="1:9" ht="12.75">
      <c r="A26" s="2" t="s">
        <v>17</v>
      </c>
      <c r="B26" s="8" t="s">
        <v>19</v>
      </c>
      <c r="C26" s="14">
        <v>8</v>
      </c>
      <c r="D26" s="3">
        <v>10</v>
      </c>
      <c r="E26" s="9">
        <f t="shared" si="2"/>
        <v>125</v>
      </c>
      <c r="F26" s="3">
        <v>12</v>
      </c>
      <c r="G26" s="9">
        <f t="shared" si="4"/>
        <v>120</v>
      </c>
      <c r="H26" s="3">
        <v>2</v>
      </c>
      <c r="I26" s="9">
        <f t="shared" si="3"/>
        <v>16.666666666666664</v>
      </c>
    </row>
    <row r="27" spans="1:9" ht="12.75" customHeight="1">
      <c r="A27" s="2" t="s">
        <v>18</v>
      </c>
      <c r="B27" s="8" t="s">
        <v>19</v>
      </c>
      <c r="C27" s="14">
        <v>12</v>
      </c>
      <c r="D27" s="3">
        <v>16</v>
      </c>
      <c r="E27" s="9">
        <f>IF(C27=0,0,D27/C27)*100</f>
        <v>133.33333333333331</v>
      </c>
      <c r="F27" s="3">
        <v>17</v>
      </c>
      <c r="G27" s="9">
        <f>IF(E27=0,0,F27/D27)*100</f>
        <v>106.25</v>
      </c>
      <c r="H27" s="3">
        <v>15</v>
      </c>
      <c r="I27" s="9">
        <f t="shared" si="3"/>
        <v>88.23529411764706</v>
      </c>
    </row>
    <row r="28" spans="1:9" ht="12.75">
      <c r="A28" s="2" t="s">
        <v>32</v>
      </c>
      <c r="B28" s="8" t="s">
        <v>19</v>
      </c>
      <c r="C28" s="14">
        <v>20</v>
      </c>
      <c r="D28" s="3">
        <v>21</v>
      </c>
      <c r="E28" s="9">
        <f t="shared" si="2"/>
        <v>105</v>
      </c>
      <c r="F28" s="3">
        <v>21</v>
      </c>
      <c r="G28" s="9">
        <f t="shared" si="4"/>
        <v>100</v>
      </c>
      <c r="H28" s="3">
        <v>20</v>
      </c>
      <c r="I28" s="9">
        <f t="shared" si="3"/>
        <v>95.23809523809523</v>
      </c>
    </row>
    <row r="29" spans="1:9" ht="12.75">
      <c r="A29" s="10"/>
      <c r="B29" s="13"/>
      <c r="C29" s="11"/>
      <c r="D29" s="12"/>
      <c r="E29" s="11"/>
      <c r="F29" s="12"/>
      <c r="I29" s="58"/>
    </row>
    <row r="30" spans="1:6" s="20" customFormat="1" ht="12.75">
      <c r="A30" s="19" t="s">
        <v>13</v>
      </c>
      <c r="B30" s="19"/>
      <c r="C30" s="19"/>
      <c r="D30" s="19"/>
      <c r="E30" s="19"/>
      <c r="F30" s="19"/>
    </row>
    <row r="31" spans="1:9" ht="27" customHeight="1">
      <c r="A31" s="159" t="s">
        <v>251</v>
      </c>
      <c r="B31" s="159"/>
      <c r="C31" s="159"/>
      <c r="D31" s="159"/>
      <c r="E31" s="159"/>
      <c r="F31" s="159"/>
      <c r="G31" s="159"/>
      <c r="H31" s="159"/>
      <c r="I31" s="159"/>
    </row>
  </sheetData>
  <mergeCells count="23">
    <mergeCell ref="A31:I31"/>
    <mergeCell ref="A1:G1"/>
    <mergeCell ref="B3:G3"/>
    <mergeCell ref="A6:A7"/>
    <mergeCell ref="H19:I19"/>
    <mergeCell ref="B18:B20"/>
    <mergeCell ref="D19:E19"/>
    <mergeCell ref="F19:G19"/>
    <mergeCell ref="A18:A20"/>
    <mergeCell ref="C18:C20"/>
    <mergeCell ref="D18:I18"/>
    <mergeCell ref="B6:B7"/>
    <mergeCell ref="F7:G7"/>
    <mergeCell ref="F8:G8"/>
    <mergeCell ref="C6:G6"/>
    <mergeCell ref="F9:G9"/>
    <mergeCell ref="F10:G10"/>
    <mergeCell ref="F11:G11"/>
    <mergeCell ref="F12:G12"/>
    <mergeCell ref="F13:G13"/>
    <mergeCell ref="F14:G14"/>
    <mergeCell ref="F15:G15"/>
    <mergeCell ref="F16:G16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26"/>
  <sheetViews>
    <sheetView workbookViewId="0" topLeftCell="A19">
      <selection activeCell="G19" sqref="G1:L16384"/>
    </sheetView>
  </sheetViews>
  <sheetFormatPr defaultColWidth="9.140625" defaultRowHeight="12.75"/>
  <cols>
    <col min="1" max="1" width="33.28125" style="0" customWidth="1"/>
    <col min="2" max="6" width="10.7109375" style="0" customWidth="1"/>
  </cols>
  <sheetData>
    <row r="1" spans="1:6" ht="15">
      <c r="A1" s="153" t="s">
        <v>22</v>
      </c>
      <c r="B1" s="153"/>
      <c r="C1" s="153"/>
      <c r="D1" s="153"/>
      <c r="E1" s="153"/>
      <c r="F1" s="153"/>
    </row>
    <row r="2" spans="1:6" ht="15">
      <c r="A2" s="153" t="s">
        <v>245</v>
      </c>
      <c r="B2" s="153"/>
      <c r="C2" s="153"/>
      <c r="D2" s="153"/>
      <c r="E2" s="153"/>
      <c r="F2" s="153"/>
    </row>
    <row r="3" spans="1:6" ht="15">
      <c r="A3" s="17"/>
      <c r="B3" s="17"/>
      <c r="C3" s="17"/>
      <c r="D3" s="17"/>
      <c r="E3" s="17"/>
      <c r="F3" s="17"/>
    </row>
    <row r="4" spans="1:6" s="6" customFormat="1" ht="13.5">
      <c r="A4" s="6" t="s">
        <v>228</v>
      </c>
      <c r="B4" s="73"/>
      <c r="C4" s="73"/>
      <c r="D4" s="73"/>
      <c r="E4" s="73"/>
      <c r="F4" s="73"/>
    </row>
    <row r="5" spans="2:6" s="6" customFormat="1" ht="12.75">
      <c r="B5" s="5"/>
      <c r="C5" s="5"/>
      <c r="D5" s="5"/>
      <c r="E5" s="5"/>
      <c r="F5" s="5"/>
    </row>
    <row r="6" spans="1:2" s="6" customFormat="1" ht="12.75">
      <c r="A6" s="18" t="s">
        <v>12</v>
      </c>
      <c r="B6" s="5"/>
    </row>
    <row r="7" spans="1:6" ht="12.75">
      <c r="A7" s="151" t="s">
        <v>0</v>
      </c>
      <c r="B7" s="130" t="s">
        <v>2</v>
      </c>
      <c r="C7" s="22" t="s">
        <v>3</v>
      </c>
      <c r="D7" s="23"/>
      <c r="E7" s="23"/>
      <c r="F7" s="24"/>
    </row>
    <row r="8" spans="1:6" ht="26.25">
      <c r="A8" s="152"/>
      <c r="B8" s="160"/>
      <c r="C8" s="27" t="s">
        <v>4</v>
      </c>
      <c r="D8" s="27" t="s">
        <v>5</v>
      </c>
      <c r="E8" s="4" t="s">
        <v>6</v>
      </c>
      <c r="F8" s="4" t="s">
        <v>7</v>
      </c>
    </row>
    <row r="9" spans="1:6" s="79" customFormat="1" ht="26.25">
      <c r="A9" s="80" t="s">
        <v>164</v>
      </c>
      <c r="B9" s="40" t="s">
        <v>25</v>
      </c>
      <c r="C9" s="40">
        <v>4</v>
      </c>
      <c r="D9" s="40">
        <v>4</v>
      </c>
      <c r="E9" s="77">
        <f>SUM(-D9,C9)</f>
        <v>0</v>
      </c>
      <c r="F9" s="78">
        <f>SUM(E9)</f>
        <v>0</v>
      </c>
    </row>
    <row r="10" spans="1:6" s="79" customFormat="1" ht="26.25">
      <c r="A10" s="80" t="s">
        <v>165</v>
      </c>
      <c r="B10" s="40" t="s">
        <v>169</v>
      </c>
      <c r="C10" s="40">
        <v>2</v>
      </c>
      <c r="D10" s="40">
        <v>2</v>
      </c>
      <c r="E10" s="77">
        <f>SUM(-D10,C10)</f>
        <v>0</v>
      </c>
      <c r="F10" s="78">
        <f>SUM(E10)</f>
        <v>0</v>
      </c>
    </row>
    <row r="11" spans="1:6" s="79" customFormat="1" ht="26.25">
      <c r="A11" s="80" t="s">
        <v>166</v>
      </c>
      <c r="B11" s="40" t="s">
        <v>25</v>
      </c>
      <c r="C11" s="40">
        <v>6</v>
      </c>
      <c r="D11" s="40">
        <v>6</v>
      </c>
      <c r="E11" s="77">
        <f>SUM(-D11,C11)</f>
        <v>0</v>
      </c>
      <c r="F11" s="78">
        <f>SUM(E11)</f>
        <v>0</v>
      </c>
    </row>
    <row r="12" spans="1:6" s="79" customFormat="1" ht="26.25">
      <c r="A12" s="81" t="s">
        <v>167</v>
      </c>
      <c r="B12" s="40" t="s">
        <v>170</v>
      </c>
      <c r="C12" s="40">
        <v>4</v>
      </c>
      <c r="D12" s="40">
        <v>4</v>
      </c>
      <c r="E12" s="77">
        <f>SUM(D12,-C12)</f>
        <v>0</v>
      </c>
      <c r="F12" s="78">
        <f>SUM(E12)</f>
        <v>0</v>
      </c>
    </row>
    <row r="13" spans="1:6" s="79" customFormat="1" ht="39.75" customHeight="1">
      <c r="A13" s="81" t="s">
        <v>168</v>
      </c>
      <c r="B13" s="40" t="s">
        <v>171</v>
      </c>
      <c r="C13" s="40">
        <v>0</v>
      </c>
      <c r="D13" s="40">
        <v>0</v>
      </c>
      <c r="E13" s="77">
        <f>SUM(D13,-C13)</f>
        <v>0</v>
      </c>
      <c r="F13" s="78">
        <f>SUM(E13)</f>
        <v>0</v>
      </c>
    </row>
    <row r="14" spans="1:6" s="6" customFormat="1" ht="12.75">
      <c r="A14" s="5"/>
      <c r="E14" s="6" t="s">
        <v>11</v>
      </c>
      <c r="F14" s="6">
        <f>SUM(F12:F13)</f>
        <v>0</v>
      </c>
    </row>
    <row r="15" spans="1:6" s="18" customFormat="1" ht="12.75">
      <c r="A15" s="18" t="s">
        <v>24</v>
      </c>
      <c r="F15" s="89"/>
    </row>
    <row r="16" spans="1:6" ht="38.25" customHeight="1">
      <c r="A16" s="151" t="s">
        <v>0</v>
      </c>
      <c r="B16" s="155" t="s">
        <v>2</v>
      </c>
      <c r="C16" s="155">
        <v>2012</v>
      </c>
      <c r="D16" s="161" t="s">
        <v>9</v>
      </c>
      <c r="E16" s="162"/>
      <c r="F16" s="89"/>
    </row>
    <row r="17" spans="1:6" ht="12.75">
      <c r="A17" s="151"/>
      <c r="B17" s="155"/>
      <c r="C17" s="155"/>
      <c r="D17" s="155" t="s">
        <v>144</v>
      </c>
      <c r="E17" s="155"/>
      <c r="F17" s="111"/>
    </row>
    <row r="18" spans="1:6" ht="35.25" customHeight="1">
      <c r="A18" s="152"/>
      <c r="B18" s="130"/>
      <c r="C18" s="130"/>
      <c r="D18" s="4" t="s">
        <v>10</v>
      </c>
      <c r="E18" s="4" t="s">
        <v>74</v>
      </c>
      <c r="F18" s="87"/>
    </row>
    <row r="19" spans="1:6" ht="26.25">
      <c r="A19" s="80" t="s">
        <v>164</v>
      </c>
      <c r="B19" s="40" t="s">
        <v>25</v>
      </c>
      <c r="C19" s="40">
        <v>4</v>
      </c>
      <c r="D19" s="40">
        <v>4</v>
      </c>
      <c r="E19" s="29">
        <f>IF(C19=0,0,D19/C19)*100</f>
        <v>100</v>
      </c>
      <c r="F19" s="88"/>
    </row>
    <row r="20" spans="1:6" ht="26.25">
      <c r="A20" s="80" t="s">
        <v>165</v>
      </c>
      <c r="B20" s="40" t="s">
        <v>169</v>
      </c>
      <c r="C20" s="40">
        <v>2</v>
      </c>
      <c r="D20" s="40">
        <v>2</v>
      </c>
      <c r="E20" s="29">
        <f>IF(C20=0,0,D20/C20)*100</f>
        <v>100</v>
      </c>
      <c r="F20" s="88"/>
    </row>
    <row r="21" spans="1:6" ht="26.25">
      <c r="A21" s="80" t="s">
        <v>166</v>
      </c>
      <c r="B21" s="40" t="s">
        <v>25</v>
      </c>
      <c r="C21" s="40">
        <v>5</v>
      </c>
      <c r="D21" s="40">
        <v>6</v>
      </c>
      <c r="E21" s="29">
        <f>IF(C21=0,0,D21/C21)*100</f>
        <v>120</v>
      </c>
      <c r="F21" s="88"/>
    </row>
    <row r="22" spans="1:6" ht="26.25">
      <c r="A22" s="81" t="s">
        <v>167</v>
      </c>
      <c r="B22" s="40" t="s">
        <v>170</v>
      </c>
      <c r="C22" s="40">
        <v>4</v>
      </c>
      <c r="D22" s="40">
        <v>4</v>
      </c>
      <c r="E22" s="29">
        <f>IF(C22=0,0,D22/C22)*100</f>
        <v>100</v>
      </c>
      <c r="F22" s="88"/>
    </row>
    <row r="23" spans="1:6" ht="38.25" customHeight="1">
      <c r="A23" s="81" t="s">
        <v>168</v>
      </c>
      <c r="B23" s="40" t="s">
        <v>171</v>
      </c>
      <c r="C23" s="40">
        <v>0</v>
      </c>
      <c r="D23" s="40">
        <v>0</v>
      </c>
      <c r="E23" s="29">
        <v>100</v>
      </c>
      <c r="F23" s="88"/>
    </row>
    <row r="24" spans="1:2" ht="12.75">
      <c r="A24" s="1"/>
      <c r="B24" s="1"/>
    </row>
    <row r="25" spans="1:6" s="20" customFormat="1" ht="12.75">
      <c r="A25" s="19" t="s">
        <v>13</v>
      </c>
      <c r="B25" s="19"/>
      <c r="C25" s="19"/>
      <c r="D25" s="19"/>
      <c r="E25" s="19"/>
      <c r="F25" s="19"/>
    </row>
    <row r="26" spans="1:6" ht="27.75" customHeight="1">
      <c r="A26" s="163" t="s">
        <v>249</v>
      </c>
      <c r="B26" s="163"/>
      <c r="C26" s="163"/>
      <c r="D26" s="163"/>
      <c r="E26" s="163"/>
      <c r="F26" s="163"/>
    </row>
  </sheetData>
  <mergeCells count="10">
    <mergeCell ref="D16:E16"/>
    <mergeCell ref="A26:F26"/>
    <mergeCell ref="A16:A18"/>
    <mergeCell ref="B16:B18"/>
    <mergeCell ref="C16:C18"/>
    <mergeCell ref="D17:E17"/>
    <mergeCell ref="A1:F1"/>
    <mergeCell ref="A2:F2"/>
    <mergeCell ref="A7:A8"/>
    <mergeCell ref="B7:B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workbookViewId="0" topLeftCell="A16">
      <selection activeCell="A27" sqref="A27"/>
    </sheetView>
  </sheetViews>
  <sheetFormatPr defaultColWidth="9.140625" defaultRowHeight="12.75"/>
  <cols>
    <col min="1" max="1" width="58.7109375" style="0" customWidth="1"/>
    <col min="2" max="2" width="10.8515625" style="0" customWidth="1"/>
    <col min="3" max="7" width="10.7109375" style="0" customWidth="1"/>
  </cols>
  <sheetData>
    <row r="1" spans="1:8" ht="15">
      <c r="A1" s="153" t="s">
        <v>22</v>
      </c>
      <c r="B1" s="153"/>
      <c r="C1" s="153"/>
      <c r="D1" s="153"/>
      <c r="E1" s="153"/>
      <c r="F1" s="153"/>
      <c r="G1" s="153"/>
      <c r="H1" s="153"/>
    </row>
    <row r="2" spans="1:8" ht="15">
      <c r="A2" s="153" t="s">
        <v>245</v>
      </c>
      <c r="B2" s="153"/>
      <c r="C2" s="153"/>
      <c r="D2" s="153"/>
      <c r="E2" s="153"/>
      <c r="F2" s="153"/>
      <c r="G2" s="153"/>
      <c r="H2" s="153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s="6" customFormat="1" ht="13.5">
      <c r="A4" s="6" t="s">
        <v>229</v>
      </c>
      <c r="B4" s="73"/>
      <c r="C4" s="73"/>
      <c r="D4" s="73"/>
      <c r="E4" s="73"/>
      <c r="F4" s="73"/>
      <c r="G4" s="73"/>
      <c r="H4" s="73"/>
    </row>
    <row r="5" spans="2:8" s="6" customFormat="1" ht="12.75">
      <c r="B5" s="5"/>
      <c r="C5" s="5"/>
      <c r="D5" s="5"/>
      <c r="E5" s="5"/>
      <c r="F5" s="5"/>
      <c r="G5" s="5"/>
      <c r="H5" s="5"/>
    </row>
    <row r="6" spans="1:2" s="6" customFormat="1" ht="12.75">
      <c r="A6" s="18" t="s">
        <v>12</v>
      </c>
      <c r="B6" s="5"/>
    </row>
    <row r="7" spans="1:6" ht="12.75">
      <c r="A7" s="151" t="s">
        <v>0</v>
      </c>
      <c r="B7" s="130" t="s">
        <v>2</v>
      </c>
      <c r="C7" s="22" t="s">
        <v>3</v>
      </c>
      <c r="D7" s="23"/>
      <c r="E7" s="23"/>
      <c r="F7" s="24"/>
    </row>
    <row r="8" spans="1:6" ht="26.25">
      <c r="A8" s="152"/>
      <c r="B8" s="160"/>
      <c r="C8" s="27" t="s">
        <v>4</v>
      </c>
      <c r="D8" s="27" t="s">
        <v>5</v>
      </c>
      <c r="E8" s="4" t="s">
        <v>6</v>
      </c>
      <c r="F8" s="4" t="s">
        <v>7</v>
      </c>
    </row>
    <row r="9" spans="1:6" s="79" customFormat="1" ht="39">
      <c r="A9" s="80" t="s">
        <v>150</v>
      </c>
      <c r="B9" s="40" t="s">
        <v>14</v>
      </c>
      <c r="C9" s="40">
        <v>34</v>
      </c>
      <c r="D9" s="40">
        <v>33</v>
      </c>
      <c r="E9" s="77">
        <f>SUM(-D9,C9)</f>
        <v>1</v>
      </c>
      <c r="F9" s="78">
        <f>SUM(E9)</f>
        <v>1</v>
      </c>
    </row>
    <row r="10" spans="1:6" s="79" customFormat="1" ht="39">
      <c r="A10" s="80" t="s">
        <v>151</v>
      </c>
      <c r="B10" s="40" t="s">
        <v>145</v>
      </c>
      <c r="C10" s="40">
        <v>0.9</v>
      </c>
      <c r="D10" s="40">
        <v>0.75</v>
      </c>
      <c r="E10" s="77">
        <f>SUM(-D10,C10)</f>
        <v>0.15000000000000002</v>
      </c>
      <c r="F10" s="78">
        <f>SUM(E10)</f>
        <v>0.15000000000000002</v>
      </c>
    </row>
    <row r="11" spans="1:6" s="79" customFormat="1" ht="12.75">
      <c r="A11" s="80" t="s">
        <v>146</v>
      </c>
      <c r="B11" s="40" t="s">
        <v>14</v>
      </c>
      <c r="C11" s="40">
        <v>0</v>
      </c>
      <c r="D11" s="40">
        <v>3</v>
      </c>
      <c r="E11" s="77">
        <f>SUM(-D11,C11)</f>
        <v>-3</v>
      </c>
      <c r="F11" s="78">
        <f>SUM(E11)</f>
        <v>-3</v>
      </c>
    </row>
    <row r="12" spans="1:6" s="79" customFormat="1" ht="12.75">
      <c r="A12" s="81" t="s">
        <v>147</v>
      </c>
      <c r="B12" s="40" t="s">
        <v>20</v>
      </c>
      <c r="C12" s="40">
        <v>120.5</v>
      </c>
      <c r="D12" s="40">
        <v>163.7</v>
      </c>
      <c r="E12" s="77">
        <f>SUM(D12,-C12)</f>
        <v>43.19999999999999</v>
      </c>
      <c r="F12" s="78">
        <f>SUM(E12)</f>
        <v>43.19999999999999</v>
      </c>
    </row>
    <row r="13" spans="1:6" s="79" customFormat="1" ht="12.75">
      <c r="A13" s="81" t="s">
        <v>148</v>
      </c>
      <c r="B13" s="40" t="s">
        <v>149</v>
      </c>
      <c r="C13" s="40">
        <v>3</v>
      </c>
      <c r="D13" s="40">
        <v>4</v>
      </c>
      <c r="E13" s="77">
        <f>SUM(D13,-C13)</f>
        <v>1</v>
      </c>
      <c r="F13" s="78">
        <f>SUM(E13)</f>
        <v>1</v>
      </c>
    </row>
    <row r="14" spans="1:6" s="6" customFormat="1" ht="12.75">
      <c r="A14" s="5"/>
      <c r="E14" s="6" t="s">
        <v>11</v>
      </c>
      <c r="F14" s="6">
        <f>SUM(F12:F13)</f>
        <v>44.19999999999999</v>
      </c>
    </row>
    <row r="15" s="18" customFormat="1" ht="12.75">
      <c r="A15" s="18" t="s">
        <v>24</v>
      </c>
    </row>
    <row r="16" spans="1:9" ht="12.75">
      <c r="A16" s="151" t="s">
        <v>0</v>
      </c>
      <c r="B16" s="155" t="s">
        <v>2</v>
      </c>
      <c r="C16" s="155">
        <v>2011</v>
      </c>
      <c r="D16" s="151" t="s">
        <v>9</v>
      </c>
      <c r="E16" s="151"/>
      <c r="F16" s="151"/>
      <c r="G16" s="151"/>
      <c r="H16" s="7"/>
      <c r="I16" s="7"/>
    </row>
    <row r="17" spans="1:7" ht="12.75">
      <c r="A17" s="151"/>
      <c r="B17" s="155"/>
      <c r="C17" s="155"/>
      <c r="D17" s="155" t="s">
        <v>44</v>
      </c>
      <c r="E17" s="155"/>
      <c r="F17" s="155" t="s">
        <v>144</v>
      </c>
      <c r="G17" s="155"/>
    </row>
    <row r="18" spans="1:7" ht="39">
      <c r="A18" s="152"/>
      <c r="B18" s="130"/>
      <c r="C18" s="130"/>
      <c r="D18" s="27" t="s">
        <v>10</v>
      </c>
      <c r="E18" s="27" t="s">
        <v>28</v>
      </c>
      <c r="F18" s="27" t="s">
        <v>10</v>
      </c>
      <c r="G18" s="27" t="s">
        <v>74</v>
      </c>
    </row>
    <row r="19" spans="1:7" ht="39">
      <c r="A19" s="80" t="s">
        <v>150</v>
      </c>
      <c r="B19" s="40" t="s">
        <v>14</v>
      </c>
      <c r="C19" s="40">
        <v>35</v>
      </c>
      <c r="D19" s="40">
        <v>34</v>
      </c>
      <c r="E19" s="29">
        <f>IF(C19=0,0,D19/C19)*100</f>
        <v>97.14285714285714</v>
      </c>
      <c r="F19" s="40">
        <v>33</v>
      </c>
      <c r="G19" s="29">
        <f>(F19/D19)*100</f>
        <v>97.05882352941177</v>
      </c>
    </row>
    <row r="20" spans="1:7" ht="39">
      <c r="A20" s="80" t="s">
        <v>151</v>
      </c>
      <c r="B20" s="40" t="s">
        <v>145</v>
      </c>
      <c r="C20" s="40">
        <v>0.9</v>
      </c>
      <c r="D20" s="40">
        <v>0.9</v>
      </c>
      <c r="E20" s="29">
        <f>IF(C20=0,0,D20/C20)*100</f>
        <v>100</v>
      </c>
      <c r="F20" s="40">
        <v>0.75</v>
      </c>
      <c r="G20" s="29">
        <f>(F20/D20)*100</f>
        <v>83.33333333333333</v>
      </c>
    </row>
    <row r="21" spans="1:7" ht="12.75">
      <c r="A21" s="80" t="s">
        <v>146</v>
      </c>
      <c r="B21" s="40" t="s">
        <v>14</v>
      </c>
      <c r="C21" s="40">
        <v>0</v>
      </c>
      <c r="D21" s="40">
        <v>1</v>
      </c>
      <c r="E21" s="29">
        <f>IF(C21=0,0,D21/C21)*100</f>
        <v>0</v>
      </c>
      <c r="F21" s="40">
        <v>3</v>
      </c>
      <c r="G21" s="29">
        <f>(F21/D21)*100</f>
        <v>300</v>
      </c>
    </row>
    <row r="22" spans="1:7" ht="12.75">
      <c r="A22" s="81" t="s">
        <v>147</v>
      </c>
      <c r="B22" s="40" t="s">
        <v>20</v>
      </c>
      <c r="C22" s="40">
        <v>98.1</v>
      </c>
      <c r="D22" s="40">
        <v>147.7</v>
      </c>
      <c r="E22" s="29">
        <f>IF(C22=0,0,D22/C22)*100</f>
        <v>150.56065239551478</v>
      </c>
      <c r="F22" s="40">
        <v>163.7</v>
      </c>
      <c r="G22" s="29">
        <f>(F22/D22)*100</f>
        <v>110.832769126608</v>
      </c>
    </row>
    <row r="23" spans="1:7" ht="12.75">
      <c r="A23" s="81" t="s">
        <v>148</v>
      </c>
      <c r="B23" s="40" t="s">
        <v>149</v>
      </c>
      <c r="C23" s="40">
        <v>2.5</v>
      </c>
      <c r="D23" s="40">
        <v>3.8</v>
      </c>
      <c r="E23" s="29">
        <f>IF(C23=0,0,D23/C23)*100</f>
        <v>152</v>
      </c>
      <c r="F23" s="40">
        <v>4</v>
      </c>
      <c r="G23" s="29">
        <f>(F23/D23)*100</f>
        <v>105.26315789473684</v>
      </c>
    </row>
    <row r="24" spans="1:2" ht="12.75">
      <c r="A24" s="1"/>
      <c r="B24" s="1"/>
    </row>
    <row r="25" spans="1:7" s="20" customFormat="1" ht="12.75">
      <c r="A25" s="19" t="s">
        <v>13</v>
      </c>
      <c r="B25" s="19"/>
      <c r="C25" s="19"/>
      <c r="D25" s="19"/>
      <c r="E25" s="19"/>
      <c r="F25" s="19"/>
      <c r="G25" s="19"/>
    </row>
    <row r="26" spans="1:8" ht="27.75" customHeight="1">
      <c r="A26" s="154" t="s">
        <v>252</v>
      </c>
      <c r="B26" s="154"/>
      <c r="C26" s="154"/>
      <c r="D26" s="154"/>
      <c r="E26" s="154"/>
      <c r="F26" s="154"/>
      <c r="G26" s="154"/>
      <c r="H26" s="154"/>
    </row>
  </sheetData>
  <mergeCells count="11">
    <mergeCell ref="F17:G17"/>
    <mergeCell ref="A1:H1"/>
    <mergeCell ref="A2:H2"/>
    <mergeCell ref="A7:A8"/>
    <mergeCell ref="A26:H26"/>
    <mergeCell ref="B7:B8"/>
    <mergeCell ref="A16:A18"/>
    <mergeCell ref="B16:B18"/>
    <mergeCell ref="C16:C18"/>
    <mergeCell ref="D16:G16"/>
    <mergeCell ref="D17:E1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28"/>
  <sheetViews>
    <sheetView workbookViewId="0" topLeftCell="A25">
      <selection activeCell="H25" sqref="H1:K16384"/>
    </sheetView>
  </sheetViews>
  <sheetFormatPr defaultColWidth="9.140625" defaultRowHeight="12.75"/>
  <cols>
    <col min="1" max="1" width="39.28125" style="0" customWidth="1"/>
    <col min="2" max="2" width="8.28125" style="0" customWidth="1"/>
    <col min="5" max="5" width="9.8515625" style="0" customWidth="1"/>
    <col min="7" max="7" width="10.421875" style="0" customWidth="1"/>
  </cols>
  <sheetData>
    <row r="1" spans="1:7" ht="27.75" customHeight="1">
      <c r="A1" s="153" t="s">
        <v>22</v>
      </c>
      <c r="B1" s="153"/>
      <c r="C1" s="153"/>
      <c r="D1" s="153"/>
      <c r="E1" s="153"/>
      <c r="F1" s="153"/>
      <c r="G1" s="153"/>
    </row>
    <row r="2" spans="1:7" ht="19.5" customHeight="1">
      <c r="A2" s="153" t="s">
        <v>248</v>
      </c>
      <c r="B2" s="153"/>
      <c r="C2" s="153"/>
      <c r="D2" s="153"/>
      <c r="E2" s="153"/>
      <c r="F2" s="153"/>
      <c r="G2" s="153"/>
    </row>
    <row r="3" spans="1:7" ht="11.25" customHeight="1">
      <c r="A3" s="17"/>
      <c r="B3" s="17"/>
      <c r="C3" s="17"/>
      <c r="D3" s="17"/>
      <c r="E3" s="17"/>
      <c r="F3" s="17"/>
      <c r="G3" s="17"/>
    </row>
    <row r="4" spans="1:7" s="6" customFormat="1" ht="30.75" customHeight="1">
      <c r="A4" s="165" t="s">
        <v>230</v>
      </c>
      <c r="B4" s="165"/>
      <c r="C4" s="165"/>
      <c r="D4" s="165"/>
      <c r="E4" s="165"/>
      <c r="F4" s="165"/>
      <c r="G4" s="165"/>
    </row>
    <row r="5" spans="2:7" s="6" customFormat="1" ht="13.5" customHeight="1">
      <c r="B5" s="5"/>
      <c r="C5" s="5"/>
      <c r="D5" s="5"/>
      <c r="E5" s="5"/>
      <c r="F5" s="5"/>
      <c r="G5" s="5"/>
    </row>
    <row r="6" spans="1:2" s="6" customFormat="1" ht="16.5" customHeight="1">
      <c r="A6" s="18" t="s">
        <v>12</v>
      </c>
      <c r="B6" s="5"/>
    </row>
    <row r="7" spans="1:6" ht="0" customHeight="1" hidden="1">
      <c r="A7" s="151" t="s">
        <v>0</v>
      </c>
      <c r="B7" s="86" t="s">
        <v>2</v>
      </c>
      <c r="C7" s="86" t="s">
        <v>3</v>
      </c>
      <c r="D7" s="86"/>
      <c r="E7" s="86"/>
      <c r="F7" s="86"/>
    </row>
    <row r="8" spans="1:6" s="79" customFormat="1" ht="23.25" customHeight="1">
      <c r="A8" s="151"/>
      <c r="B8" s="86" t="s">
        <v>2</v>
      </c>
      <c r="C8" s="4" t="s">
        <v>4</v>
      </c>
      <c r="D8" s="4" t="s">
        <v>5</v>
      </c>
      <c r="E8" s="4" t="s">
        <v>6</v>
      </c>
      <c r="F8" s="4" t="s">
        <v>7</v>
      </c>
    </row>
    <row r="9" spans="1:6" s="79" customFormat="1" ht="12.75">
      <c r="A9" s="80" t="s">
        <v>43</v>
      </c>
      <c r="B9" s="80" t="s">
        <v>157</v>
      </c>
      <c r="C9" s="83">
        <v>890</v>
      </c>
      <c r="D9" s="83">
        <v>955</v>
      </c>
      <c r="E9" s="78">
        <f aca="true" t="shared" si="0" ref="E9:E14">SUM(D9,-C9)</f>
        <v>65</v>
      </c>
      <c r="F9" s="78">
        <f aca="true" t="shared" si="1" ref="F9:F14">SUM(E9)</f>
        <v>65</v>
      </c>
    </row>
    <row r="10" spans="1:6" s="79" customFormat="1" ht="26.25">
      <c r="A10" s="80" t="s">
        <v>152</v>
      </c>
      <c r="B10" s="81" t="s">
        <v>157</v>
      </c>
      <c r="C10" s="83">
        <v>3150</v>
      </c>
      <c r="D10" s="83">
        <v>2034</v>
      </c>
      <c r="E10" s="78">
        <f t="shared" si="0"/>
        <v>-1116</v>
      </c>
      <c r="F10" s="78">
        <f t="shared" si="1"/>
        <v>-1116</v>
      </c>
    </row>
    <row r="11" spans="1:6" s="79" customFormat="1" ht="27.75" customHeight="1">
      <c r="A11" s="80" t="s">
        <v>153</v>
      </c>
      <c r="B11" s="81" t="s">
        <v>158</v>
      </c>
      <c r="C11" s="83">
        <v>6128</v>
      </c>
      <c r="D11" s="83">
        <v>7154</v>
      </c>
      <c r="E11" s="78">
        <f t="shared" si="0"/>
        <v>1026</v>
      </c>
      <c r="F11" s="78">
        <f t="shared" si="1"/>
        <v>1026</v>
      </c>
    </row>
    <row r="12" spans="1:6" s="79" customFormat="1" ht="52.5">
      <c r="A12" s="81" t="s">
        <v>163</v>
      </c>
      <c r="B12" s="81" t="s">
        <v>159</v>
      </c>
      <c r="C12" s="83">
        <v>5</v>
      </c>
      <c r="D12" s="83">
        <v>23</v>
      </c>
      <c r="E12" s="78">
        <f t="shared" si="0"/>
        <v>18</v>
      </c>
      <c r="F12" s="78">
        <f t="shared" si="1"/>
        <v>18</v>
      </c>
    </row>
    <row r="13" spans="1:6" s="79" customFormat="1" ht="78.75">
      <c r="A13" s="81" t="s">
        <v>155</v>
      </c>
      <c r="B13" s="81" t="s">
        <v>160</v>
      </c>
      <c r="C13" s="83">
        <v>100</v>
      </c>
      <c r="D13" s="83">
        <v>117</v>
      </c>
      <c r="E13" s="78">
        <f t="shared" si="0"/>
        <v>17</v>
      </c>
      <c r="F13" s="78">
        <f t="shared" si="1"/>
        <v>17</v>
      </c>
    </row>
    <row r="14" spans="1:6" s="79" customFormat="1" ht="105" customHeight="1">
      <c r="A14" s="81" t="s">
        <v>156</v>
      </c>
      <c r="B14" s="81" t="s">
        <v>161</v>
      </c>
      <c r="C14" s="83">
        <v>250</v>
      </c>
      <c r="D14" s="83">
        <v>130</v>
      </c>
      <c r="E14" s="78">
        <f t="shared" si="0"/>
        <v>-120</v>
      </c>
      <c r="F14" s="78">
        <f t="shared" si="1"/>
        <v>-120</v>
      </c>
    </row>
    <row r="15" spans="1:6" s="6" customFormat="1" ht="12.75">
      <c r="A15" s="5"/>
      <c r="E15" s="6" t="s">
        <v>11</v>
      </c>
      <c r="F15" s="6">
        <f>SUM(F12:F14)</f>
        <v>-85</v>
      </c>
    </row>
    <row r="16" s="18" customFormat="1" ht="12.75">
      <c r="A16" s="18" t="s">
        <v>24</v>
      </c>
    </row>
    <row r="17" spans="1:7" s="79" customFormat="1" ht="26.25" customHeight="1">
      <c r="A17" s="151" t="s">
        <v>0</v>
      </c>
      <c r="B17" s="155" t="s">
        <v>2</v>
      </c>
      <c r="C17" s="155">
        <v>2011</v>
      </c>
      <c r="D17" s="151" t="s">
        <v>9</v>
      </c>
      <c r="E17" s="151"/>
      <c r="F17" s="151"/>
      <c r="G17" s="151"/>
    </row>
    <row r="18" spans="1:7" s="79" customFormat="1" ht="12.75">
      <c r="A18" s="151"/>
      <c r="B18" s="155"/>
      <c r="C18" s="155"/>
      <c r="D18" s="155" t="s">
        <v>44</v>
      </c>
      <c r="E18" s="155"/>
      <c r="F18" s="155" t="s">
        <v>144</v>
      </c>
      <c r="G18" s="155"/>
    </row>
    <row r="19" spans="1:7" s="79" customFormat="1" ht="39.75" customHeight="1">
      <c r="A19" s="151"/>
      <c r="B19" s="155"/>
      <c r="C19" s="130"/>
      <c r="D19" s="27" t="s">
        <v>10</v>
      </c>
      <c r="E19" s="4" t="s">
        <v>28</v>
      </c>
      <c r="F19" s="27" t="s">
        <v>10</v>
      </c>
      <c r="G19" s="4" t="s">
        <v>74</v>
      </c>
    </row>
    <row r="20" spans="1:7" s="79" customFormat="1" ht="12.75">
      <c r="A20" s="80" t="s">
        <v>43</v>
      </c>
      <c r="B20" s="80" t="s">
        <v>157</v>
      </c>
      <c r="C20" s="62">
        <v>892</v>
      </c>
      <c r="D20" s="62">
        <v>882</v>
      </c>
      <c r="E20" s="84">
        <f aca="true" t="shared" si="2" ref="E20:E25">IF(C20=0,0,D20/C20)*100</f>
        <v>98.87892376681614</v>
      </c>
      <c r="F20" s="29">
        <v>955</v>
      </c>
      <c r="G20" s="29">
        <f aca="true" t="shared" si="3" ref="G20:G25">(F20/D20)*100</f>
        <v>108.27664399092971</v>
      </c>
    </row>
    <row r="21" spans="1:7" s="79" customFormat="1" ht="26.25">
      <c r="A21" s="80" t="s">
        <v>152</v>
      </c>
      <c r="B21" s="81" t="s">
        <v>157</v>
      </c>
      <c r="C21" s="62">
        <v>2499</v>
      </c>
      <c r="D21" s="62">
        <v>2578</v>
      </c>
      <c r="E21" s="84">
        <f t="shared" si="2"/>
        <v>103.16126450580232</v>
      </c>
      <c r="F21" s="29">
        <v>2034</v>
      </c>
      <c r="G21" s="29">
        <f t="shared" si="3"/>
        <v>78.89837083010084</v>
      </c>
    </row>
    <row r="22" spans="1:7" s="79" customFormat="1" ht="30" customHeight="1">
      <c r="A22" s="80" t="s">
        <v>153</v>
      </c>
      <c r="B22" s="81" t="s">
        <v>158</v>
      </c>
      <c r="C22" s="62">
        <v>7808</v>
      </c>
      <c r="D22" s="62">
        <v>8573</v>
      </c>
      <c r="E22" s="84">
        <f t="shared" si="2"/>
        <v>109.79764344262296</v>
      </c>
      <c r="F22" s="29">
        <v>7154</v>
      </c>
      <c r="G22" s="29">
        <f t="shared" si="3"/>
        <v>83.44803452700337</v>
      </c>
    </row>
    <row r="23" spans="1:7" s="79" customFormat="1" ht="52.5">
      <c r="A23" s="81" t="s">
        <v>154</v>
      </c>
      <c r="B23" s="81" t="s">
        <v>159</v>
      </c>
      <c r="C23" s="62">
        <v>0</v>
      </c>
      <c r="D23" s="62">
        <v>9</v>
      </c>
      <c r="E23" s="84">
        <f t="shared" si="2"/>
        <v>0</v>
      </c>
      <c r="F23" s="29">
        <v>23</v>
      </c>
      <c r="G23" s="29">
        <f t="shared" si="3"/>
        <v>255.55555555555554</v>
      </c>
    </row>
    <row r="24" spans="1:7" s="79" customFormat="1" ht="78.75">
      <c r="A24" s="81" t="s">
        <v>155</v>
      </c>
      <c r="B24" s="81" t="s">
        <v>160</v>
      </c>
      <c r="C24" s="62">
        <v>26</v>
      </c>
      <c r="D24" s="62">
        <v>77</v>
      </c>
      <c r="E24" s="84">
        <f t="shared" si="2"/>
        <v>296.1538461538462</v>
      </c>
      <c r="F24" s="29">
        <v>117</v>
      </c>
      <c r="G24" s="29">
        <f t="shared" si="3"/>
        <v>151.94805194805195</v>
      </c>
    </row>
    <row r="25" spans="1:7" s="79" customFormat="1" ht="105.75" customHeight="1">
      <c r="A25" s="81" t="s">
        <v>156</v>
      </c>
      <c r="B25" s="81" t="s">
        <v>162</v>
      </c>
      <c r="C25" s="62">
        <v>61</v>
      </c>
      <c r="D25" s="62">
        <v>174</v>
      </c>
      <c r="E25" s="84">
        <f t="shared" si="2"/>
        <v>285.24590163934425</v>
      </c>
      <c r="F25" s="29">
        <v>130</v>
      </c>
      <c r="G25" s="29">
        <f t="shared" si="3"/>
        <v>74.71264367816092</v>
      </c>
    </row>
    <row r="26" spans="1:2" s="79" customFormat="1" ht="12.75">
      <c r="A26" s="85"/>
      <c r="B26" s="85"/>
    </row>
    <row r="27" spans="1:7" s="20" customFormat="1" ht="12.75">
      <c r="A27" s="19" t="s">
        <v>13</v>
      </c>
      <c r="B27" s="19"/>
      <c r="C27" s="19"/>
      <c r="D27" s="19"/>
      <c r="E27" s="19"/>
      <c r="F27" s="19"/>
      <c r="G27" s="19"/>
    </row>
    <row r="28" spans="1:7" s="79" customFormat="1" ht="25.5" customHeight="1">
      <c r="A28" s="164" t="s">
        <v>251</v>
      </c>
      <c r="B28" s="164"/>
      <c r="C28" s="164"/>
      <c r="D28" s="164"/>
      <c r="E28" s="164"/>
      <c r="F28" s="164"/>
      <c r="G28" s="164"/>
    </row>
  </sheetData>
  <mergeCells count="11">
    <mergeCell ref="A17:A19"/>
    <mergeCell ref="B17:B19"/>
    <mergeCell ref="C17:C19"/>
    <mergeCell ref="A28:G28"/>
    <mergeCell ref="A1:G1"/>
    <mergeCell ref="A2:G2"/>
    <mergeCell ref="D17:G17"/>
    <mergeCell ref="D18:E18"/>
    <mergeCell ref="F18:G18"/>
    <mergeCell ref="A7:A8"/>
    <mergeCell ref="A4:G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2"/>
  <sheetViews>
    <sheetView workbookViewId="0" topLeftCell="A25">
      <selection activeCell="G28" sqref="G28"/>
    </sheetView>
  </sheetViews>
  <sheetFormatPr defaultColWidth="9.140625" defaultRowHeight="12.75"/>
  <cols>
    <col min="1" max="1" width="50.7109375" style="0" customWidth="1"/>
    <col min="2" max="2" width="7.421875" style="0" customWidth="1"/>
    <col min="3" max="4" width="8.28125" style="0" customWidth="1"/>
    <col min="5" max="5" width="8.57421875" style="0" customWidth="1"/>
    <col min="6" max="6" width="8.7109375" style="0" customWidth="1"/>
  </cols>
  <sheetData>
    <row r="1" spans="1:6" ht="15">
      <c r="A1" s="153" t="s">
        <v>22</v>
      </c>
      <c r="B1" s="153"/>
      <c r="C1" s="153"/>
      <c r="D1" s="153"/>
      <c r="E1" s="153"/>
      <c r="F1" s="153"/>
    </row>
    <row r="2" spans="1:6" ht="15">
      <c r="A2" s="153" t="s">
        <v>248</v>
      </c>
      <c r="B2" s="153"/>
      <c r="C2" s="153"/>
      <c r="D2" s="153"/>
      <c r="E2" s="153"/>
      <c r="F2" s="153"/>
    </row>
    <row r="3" spans="1:6" ht="6.75" customHeight="1">
      <c r="A3" s="17"/>
      <c r="B3" s="17"/>
      <c r="C3" s="17"/>
      <c r="D3" s="17"/>
      <c r="E3" s="17"/>
      <c r="F3" s="17"/>
    </row>
    <row r="4" spans="1:6" s="6" customFormat="1" ht="27.75" customHeight="1">
      <c r="A4" s="171" t="s">
        <v>231</v>
      </c>
      <c r="B4" s="171"/>
      <c r="C4" s="171"/>
      <c r="D4" s="171"/>
      <c r="E4" s="171"/>
      <c r="F4" s="171"/>
    </row>
    <row r="5" spans="2:6" s="6" customFormat="1" ht="12.75">
      <c r="B5" s="5"/>
      <c r="C5" s="5"/>
      <c r="D5" s="5"/>
      <c r="E5" s="5"/>
      <c r="F5" s="5"/>
    </row>
    <row r="6" spans="1:2" s="6" customFormat="1" ht="12.75">
      <c r="A6" s="18" t="s">
        <v>12</v>
      </c>
      <c r="B6" s="5"/>
    </row>
    <row r="7" spans="1:6" ht="12.75">
      <c r="A7" s="151" t="s">
        <v>0</v>
      </c>
      <c r="B7" s="130" t="s">
        <v>2</v>
      </c>
      <c r="C7" s="22" t="s">
        <v>3</v>
      </c>
      <c r="D7" s="23"/>
      <c r="E7" s="23"/>
      <c r="F7" s="24"/>
    </row>
    <row r="8" spans="1:6" ht="39">
      <c r="A8" s="152"/>
      <c r="B8" s="131"/>
      <c r="C8" s="27" t="s">
        <v>4</v>
      </c>
      <c r="D8" s="27" t="s">
        <v>5</v>
      </c>
      <c r="E8" s="27" t="s">
        <v>6</v>
      </c>
      <c r="F8" s="27" t="s">
        <v>7</v>
      </c>
    </row>
    <row r="9" spans="1:6" s="79" customFormat="1" ht="54" customHeight="1">
      <c r="A9" s="81" t="s">
        <v>196</v>
      </c>
      <c r="B9" s="102" t="s">
        <v>193</v>
      </c>
      <c r="C9" s="102" t="s">
        <v>194</v>
      </c>
      <c r="D9" s="102" t="s">
        <v>194</v>
      </c>
      <c r="E9" s="28">
        <v>0</v>
      </c>
      <c r="F9" s="28">
        <f aca="true" t="shared" si="0" ref="F9:F16">SUM(E9)</f>
        <v>0</v>
      </c>
    </row>
    <row r="10" spans="1:6" s="79" customFormat="1" ht="67.5" customHeight="1">
      <c r="A10" s="81" t="s">
        <v>195</v>
      </c>
      <c r="B10" s="102" t="s">
        <v>8</v>
      </c>
      <c r="C10" s="102">
        <v>100</v>
      </c>
      <c r="D10" s="102">
        <v>94.2</v>
      </c>
      <c r="E10" s="28">
        <f aca="true" t="shared" si="1" ref="E10:E16">SUM(D10,-C10)</f>
        <v>-5.799999999999997</v>
      </c>
      <c r="F10" s="28">
        <f t="shared" si="0"/>
        <v>-5.799999999999997</v>
      </c>
    </row>
    <row r="11" spans="1:6" s="79" customFormat="1" ht="51" customHeight="1">
      <c r="A11" s="81" t="s">
        <v>197</v>
      </c>
      <c r="B11" s="102" t="s">
        <v>8</v>
      </c>
      <c r="C11" s="102">
        <v>100</v>
      </c>
      <c r="D11" s="102">
        <v>94.2</v>
      </c>
      <c r="E11" s="28">
        <f t="shared" si="1"/>
        <v>-5.799999999999997</v>
      </c>
      <c r="F11" s="28">
        <f t="shared" si="0"/>
        <v>-5.799999999999997</v>
      </c>
    </row>
    <row r="12" spans="1:6" s="79" customFormat="1" ht="66" customHeight="1">
      <c r="A12" s="81" t="s">
        <v>198</v>
      </c>
      <c r="B12" s="102" t="s">
        <v>8</v>
      </c>
      <c r="C12" s="102">
        <v>70</v>
      </c>
      <c r="D12" s="102">
        <v>62</v>
      </c>
      <c r="E12" s="28">
        <f t="shared" si="1"/>
        <v>-8</v>
      </c>
      <c r="F12" s="28">
        <f t="shared" si="0"/>
        <v>-8</v>
      </c>
    </row>
    <row r="13" spans="1:6" s="79" customFormat="1" ht="27.75" customHeight="1">
      <c r="A13" s="81" t="s">
        <v>199</v>
      </c>
      <c r="B13" s="102" t="s">
        <v>14</v>
      </c>
      <c r="C13" s="102">
        <v>10</v>
      </c>
      <c r="D13" s="102">
        <v>35</v>
      </c>
      <c r="E13" s="28">
        <f t="shared" si="1"/>
        <v>25</v>
      </c>
      <c r="F13" s="28">
        <f t="shared" si="0"/>
        <v>25</v>
      </c>
    </row>
    <row r="14" spans="1:6" s="79" customFormat="1" ht="12.75">
      <c r="A14" s="103" t="s">
        <v>200</v>
      </c>
      <c r="B14" s="102" t="s">
        <v>19</v>
      </c>
      <c r="C14" s="102">
        <v>1</v>
      </c>
      <c r="D14" s="102">
        <v>1</v>
      </c>
      <c r="E14" s="28">
        <f t="shared" si="1"/>
        <v>0</v>
      </c>
      <c r="F14" s="28">
        <f t="shared" si="0"/>
        <v>0</v>
      </c>
    </row>
    <row r="15" spans="1:6" s="79" customFormat="1" ht="42" customHeight="1">
      <c r="A15" s="103" t="s">
        <v>201</v>
      </c>
      <c r="B15" s="102" t="s">
        <v>19</v>
      </c>
      <c r="C15" s="102">
        <v>40</v>
      </c>
      <c r="D15" s="102">
        <v>85</v>
      </c>
      <c r="E15" s="28">
        <f t="shared" si="1"/>
        <v>45</v>
      </c>
      <c r="F15" s="28">
        <f t="shared" si="0"/>
        <v>45</v>
      </c>
    </row>
    <row r="16" spans="1:6" s="79" customFormat="1" ht="40.5" customHeight="1">
      <c r="A16" s="103" t="s">
        <v>202</v>
      </c>
      <c r="B16" s="102" t="s">
        <v>19</v>
      </c>
      <c r="C16" s="102">
        <v>30</v>
      </c>
      <c r="D16" s="102">
        <v>38</v>
      </c>
      <c r="E16" s="28">
        <f t="shared" si="1"/>
        <v>8</v>
      </c>
      <c r="F16" s="28">
        <f t="shared" si="0"/>
        <v>8</v>
      </c>
    </row>
    <row r="17" spans="1:6" s="6" customFormat="1" ht="12.75">
      <c r="A17" s="5"/>
      <c r="E17" s="6" t="s">
        <v>11</v>
      </c>
      <c r="F17" s="6">
        <f>SUM(F9:F16)</f>
        <v>58.400000000000006</v>
      </c>
    </row>
    <row r="18" spans="1:6" s="18" customFormat="1" ht="12.75">
      <c r="A18" s="18" t="s">
        <v>24</v>
      </c>
      <c r="F18" s="89"/>
    </row>
    <row r="19" spans="1:6" ht="38.25" customHeight="1">
      <c r="A19" s="155" t="s">
        <v>0</v>
      </c>
      <c r="B19" s="155"/>
      <c r="C19" s="155" t="s">
        <v>2</v>
      </c>
      <c r="D19" s="168" t="s">
        <v>9</v>
      </c>
      <c r="E19" s="169"/>
      <c r="F19" s="170"/>
    </row>
    <row r="20" spans="1:6" ht="12.75">
      <c r="A20" s="155"/>
      <c r="B20" s="155"/>
      <c r="C20" s="155"/>
      <c r="D20" s="25">
        <v>2012</v>
      </c>
      <c r="E20" s="118" t="s">
        <v>144</v>
      </c>
      <c r="F20" s="120"/>
    </row>
    <row r="21" spans="1:6" ht="39" customHeight="1">
      <c r="A21" s="155"/>
      <c r="B21" s="155"/>
      <c r="C21" s="130"/>
      <c r="D21" s="110"/>
      <c r="E21" s="4" t="s">
        <v>10</v>
      </c>
      <c r="F21" s="4" t="s">
        <v>74</v>
      </c>
    </row>
    <row r="22" spans="1:6" ht="41.25" customHeight="1">
      <c r="A22" s="167" t="s">
        <v>196</v>
      </c>
      <c r="B22" s="167"/>
      <c r="C22" s="102" t="s">
        <v>193</v>
      </c>
      <c r="D22" s="102" t="s">
        <v>194</v>
      </c>
      <c r="E22" s="102" t="s">
        <v>194</v>
      </c>
      <c r="F22" s="104">
        <v>100</v>
      </c>
    </row>
    <row r="23" spans="1:6" ht="51" customHeight="1">
      <c r="A23" s="167" t="s">
        <v>195</v>
      </c>
      <c r="B23" s="167"/>
      <c r="C23" s="102" t="s">
        <v>8</v>
      </c>
      <c r="D23" s="102">
        <v>84</v>
      </c>
      <c r="E23" s="102">
        <v>94.2</v>
      </c>
      <c r="F23" s="104">
        <f>IF(D23=0,0,E23/D23)*100</f>
        <v>112.14285714285714</v>
      </c>
    </row>
    <row r="24" spans="1:6" ht="51" customHeight="1">
      <c r="A24" s="167" t="s">
        <v>197</v>
      </c>
      <c r="B24" s="167"/>
      <c r="C24" s="102" t="s">
        <v>8</v>
      </c>
      <c r="D24" s="102">
        <v>78.5</v>
      </c>
      <c r="E24" s="102">
        <v>94.2</v>
      </c>
      <c r="F24" s="104">
        <f>IF(D24=0,0,E24/D24)*100</f>
        <v>120</v>
      </c>
    </row>
    <row r="25" spans="1:6" ht="65.25" customHeight="1">
      <c r="A25" s="167" t="s">
        <v>198</v>
      </c>
      <c r="B25" s="167"/>
      <c r="C25" s="102" t="s">
        <v>8</v>
      </c>
      <c r="D25" s="102">
        <v>5</v>
      </c>
      <c r="E25" s="102">
        <v>62</v>
      </c>
      <c r="F25" s="104">
        <f>IF(D25=0,0,E25/D25)*100</f>
        <v>1240</v>
      </c>
    </row>
    <row r="26" spans="1:6" ht="26.25" customHeight="1">
      <c r="A26" s="167" t="s">
        <v>199</v>
      </c>
      <c r="B26" s="167"/>
      <c r="C26" s="102" t="s">
        <v>14</v>
      </c>
      <c r="D26" s="102">
        <v>9</v>
      </c>
      <c r="E26" s="102">
        <v>35</v>
      </c>
      <c r="F26" s="104">
        <f>IF(D26=0,0,E26/D26)*100</f>
        <v>388.88888888888886</v>
      </c>
    </row>
    <row r="27" spans="1:6" ht="12.75">
      <c r="A27" s="166" t="s">
        <v>200</v>
      </c>
      <c r="B27" s="166"/>
      <c r="C27" s="102" t="s">
        <v>19</v>
      </c>
      <c r="D27" s="102">
        <v>0</v>
      </c>
      <c r="E27" s="102">
        <v>1</v>
      </c>
      <c r="F27" s="104">
        <v>100</v>
      </c>
    </row>
    <row r="28" spans="1:6" ht="39" customHeight="1">
      <c r="A28" s="166" t="s">
        <v>201</v>
      </c>
      <c r="B28" s="166"/>
      <c r="C28" s="102" t="s">
        <v>19</v>
      </c>
      <c r="D28" s="102">
        <v>0</v>
      </c>
      <c r="E28" s="102">
        <v>85</v>
      </c>
      <c r="F28" s="104">
        <v>100</v>
      </c>
    </row>
    <row r="29" spans="1:6" ht="39" customHeight="1">
      <c r="A29" s="166" t="s">
        <v>202</v>
      </c>
      <c r="B29" s="166"/>
      <c r="C29" s="102" t="s">
        <v>19</v>
      </c>
      <c r="D29" s="102">
        <v>0</v>
      </c>
      <c r="E29" s="102">
        <v>38</v>
      </c>
      <c r="F29" s="104">
        <v>100</v>
      </c>
    </row>
    <row r="30" spans="1:2" ht="12.75">
      <c r="A30" s="1"/>
      <c r="B30" s="1"/>
    </row>
    <row r="31" spans="1:6" s="20" customFormat="1" ht="12.75">
      <c r="A31" s="19" t="s">
        <v>13</v>
      </c>
      <c r="B31" s="19"/>
      <c r="C31" s="19"/>
      <c r="D31" s="19"/>
      <c r="E31" s="19"/>
      <c r="F31" s="19"/>
    </row>
    <row r="32" spans="1:6" ht="18" customHeight="1">
      <c r="A32" s="163" t="s">
        <v>250</v>
      </c>
      <c r="B32" s="163"/>
      <c r="C32" s="163"/>
      <c r="D32" s="163"/>
      <c r="E32" s="163"/>
      <c r="F32" s="163"/>
    </row>
  </sheetData>
  <mergeCells count="18">
    <mergeCell ref="A1:F1"/>
    <mergeCell ref="A2:F2"/>
    <mergeCell ref="A4:F4"/>
    <mergeCell ref="C19:C21"/>
    <mergeCell ref="D19:F19"/>
    <mergeCell ref="E20:F20"/>
    <mergeCell ref="A32:F32"/>
    <mergeCell ref="A7:A8"/>
    <mergeCell ref="B7:B8"/>
    <mergeCell ref="A19:B21"/>
    <mergeCell ref="A22:B22"/>
    <mergeCell ref="A23:B23"/>
    <mergeCell ref="A24:B24"/>
    <mergeCell ref="A29:B29"/>
    <mergeCell ref="A25:B25"/>
    <mergeCell ref="A26:B26"/>
    <mergeCell ref="A27:B27"/>
    <mergeCell ref="A28:B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F22"/>
  <sheetViews>
    <sheetView workbookViewId="0" topLeftCell="A4">
      <selection activeCell="G4" sqref="G1:L16384"/>
    </sheetView>
  </sheetViews>
  <sheetFormatPr defaultColWidth="9.140625" defaultRowHeight="12.75"/>
  <cols>
    <col min="1" max="1" width="33.28125" style="0" customWidth="1"/>
    <col min="2" max="6" width="10.7109375" style="0" customWidth="1"/>
  </cols>
  <sheetData>
    <row r="1" spans="1:6" ht="15">
      <c r="A1" s="153" t="s">
        <v>22</v>
      </c>
      <c r="B1" s="153"/>
      <c r="C1" s="153"/>
      <c r="D1" s="153"/>
      <c r="E1" s="153"/>
      <c r="F1" s="153"/>
    </row>
    <row r="2" spans="1:6" ht="15">
      <c r="A2" s="153" t="s">
        <v>245</v>
      </c>
      <c r="B2" s="153"/>
      <c r="C2" s="153"/>
      <c r="D2" s="153"/>
      <c r="E2" s="153"/>
      <c r="F2" s="153"/>
    </row>
    <row r="3" spans="1:6" ht="15">
      <c r="A3" s="17"/>
      <c r="B3" s="17"/>
      <c r="C3" s="17"/>
      <c r="D3" s="17"/>
      <c r="E3" s="17"/>
      <c r="F3" s="17"/>
    </row>
    <row r="4" spans="1:6" s="6" customFormat="1" ht="27.75" customHeight="1">
      <c r="A4" s="171" t="s">
        <v>232</v>
      </c>
      <c r="B4" s="171"/>
      <c r="C4" s="171"/>
      <c r="D4" s="171"/>
      <c r="E4" s="171"/>
      <c r="F4" s="171"/>
    </row>
    <row r="5" spans="2:6" s="6" customFormat="1" ht="12.75">
      <c r="B5" s="5"/>
      <c r="C5" s="5"/>
      <c r="D5" s="5"/>
      <c r="E5" s="5"/>
      <c r="F5" s="5"/>
    </row>
    <row r="6" spans="1:2" s="6" customFormat="1" ht="12.75">
      <c r="A6" s="18" t="s">
        <v>12</v>
      </c>
      <c r="B6" s="5"/>
    </row>
    <row r="7" spans="1:6" ht="12.75">
      <c r="A7" s="151" t="s">
        <v>0</v>
      </c>
      <c r="B7" s="130" t="s">
        <v>2</v>
      </c>
      <c r="C7" s="22" t="s">
        <v>3</v>
      </c>
      <c r="D7" s="23"/>
      <c r="E7" s="23"/>
      <c r="F7" s="24"/>
    </row>
    <row r="8" spans="1:6" ht="26.25">
      <c r="A8" s="152"/>
      <c r="B8" s="160"/>
      <c r="C8" s="27" t="s">
        <v>4</v>
      </c>
      <c r="D8" s="27" t="s">
        <v>5</v>
      </c>
      <c r="E8" s="4" t="s">
        <v>6</v>
      </c>
      <c r="F8" s="4" t="s">
        <v>7</v>
      </c>
    </row>
    <row r="9" spans="1:6" s="79" customFormat="1" ht="12.75">
      <c r="A9" s="80" t="s">
        <v>190</v>
      </c>
      <c r="B9" s="40" t="s">
        <v>25</v>
      </c>
      <c r="C9" s="40">
        <v>1</v>
      </c>
      <c r="D9" s="40">
        <v>1</v>
      </c>
      <c r="E9" s="77">
        <f>SUM(-D9,C9)</f>
        <v>0</v>
      </c>
      <c r="F9" s="78">
        <f>SUM(E9)</f>
        <v>0</v>
      </c>
    </row>
    <row r="10" spans="1:6" s="79" customFormat="1" ht="26.25">
      <c r="A10" s="80" t="s">
        <v>191</v>
      </c>
      <c r="B10" s="40" t="s">
        <v>169</v>
      </c>
      <c r="C10" s="40">
        <v>13</v>
      </c>
      <c r="D10" s="40">
        <v>13</v>
      </c>
      <c r="E10" s="77">
        <f>SUM(-D10,C10)</f>
        <v>0</v>
      </c>
      <c r="F10" s="78">
        <f>SUM(E10)</f>
        <v>0</v>
      </c>
    </row>
    <row r="11" spans="1:6" s="79" customFormat="1" ht="39">
      <c r="A11" s="80" t="s">
        <v>192</v>
      </c>
      <c r="B11" s="40" t="s">
        <v>25</v>
      </c>
      <c r="C11" s="40">
        <v>50</v>
      </c>
      <c r="D11" s="40">
        <v>49</v>
      </c>
      <c r="E11" s="77">
        <f>SUM(D11,-C11)</f>
        <v>-1</v>
      </c>
      <c r="F11" s="78">
        <f>SUM(E11)</f>
        <v>-1</v>
      </c>
    </row>
    <row r="12" spans="1:6" s="6" customFormat="1" ht="12.75">
      <c r="A12" s="5"/>
      <c r="E12" s="6" t="s">
        <v>11</v>
      </c>
      <c r="F12" s="6">
        <f>SUM(F9:F11)</f>
        <v>-1</v>
      </c>
    </row>
    <row r="13" spans="1:6" s="18" customFormat="1" ht="12.75">
      <c r="A13" s="18" t="s">
        <v>24</v>
      </c>
      <c r="F13" s="89"/>
    </row>
    <row r="14" spans="1:6" ht="38.25" customHeight="1">
      <c r="A14" s="151" t="s">
        <v>0</v>
      </c>
      <c r="B14" s="155" t="s">
        <v>2</v>
      </c>
      <c r="C14" s="155">
        <v>2012</v>
      </c>
      <c r="D14" s="161" t="s">
        <v>9</v>
      </c>
      <c r="E14" s="162"/>
      <c r="F14" s="89"/>
    </row>
    <row r="15" spans="1:6" ht="12.75">
      <c r="A15" s="151"/>
      <c r="B15" s="155"/>
      <c r="C15" s="155"/>
      <c r="D15" s="155" t="s">
        <v>144</v>
      </c>
      <c r="E15" s="155"/>
      <c r="F15" s="111"/>
    </row>
    <row r="16" spans="1:6" ht="35.25" customHeight="1">
      <c r="A16" s="152"/>
      <c r="B16" s="130"/>
      <c r="C16" s="130"/>
      <c r="D16" s="4" t="s">
        <v>10</v>
      </c>
      <c r="E16" s="4" t="s">
        <v>74</v>
      </c>
      <c r="F16" s="87"/>
    </row>
    <row r="17" spans="1:6" ht="12.75">
      <c r="A17" s="80" t="s">
        <v>190</v>
      </c>
      <c r="B17" s="40" t="s">
        <v>25</v>
      </c>
      <c r="C17" s="40">
        <v>0</v>
      </c>
      <c r="D17" s="40">
        <v>1</v>
      </c>
      <c r="E17" s="29">
        <v>100</v>
      </c>
      <c r="F17" s="88"/>
    </row>
    <row r="18" spans="1:6" ht="26.25">
      <c r="A18" s="80" t="s">
        <v>191</v>
      </c>
      <c r="B18" s="40" t="s">
        <v>169</v>
      </c>
      <c r="C18" s="40">
        <v>0</v>
      </c>
      <c r="D18" s="40">
        <v>13</v>
      </c>
      <c r="E18" s="29">
        <v>100</v>
      </c>
      <c r="F18" s="88"/>
    </row>
    <row r="19" spans="1:6" ht="39">
      <c r="A19" s="80" t="s">
        <v>192</v>
      </c>
      <c r="B19" s="40" t="s">
        <v>25</v>
      </c>
      <c r="C19" s="40">
        <v>45</v>
      </c>
      <c r="D19" s="40">
        <v>49</v>
      </c>
      <c r="E19" s="29">
        <f>IF(C19=0,0,D19/C19)*100</f>
        <v>108.88888888888889</v>
      </c>
      <c r="F19" s="88"/>
    </row>
    <row r="20" spans="1:2" ht="12.75">
      <c r="A20" s="1"/>
      <c r="B20" s="1"/>
    </row>
    <row r="21" spans="1:6" s="20" customFormat="1" ht="12.75">
      <c r="A21" s="19" t="s">
        <v>13</v>
      </c>
      <c r="B21" s="19"/>
      <c r="C21" s="19"/>
      <c r="D21" s="19"/>
      <c r="E21" s="19"/>
      <c r="F21" s="19"/>
    </row>
    <row r="22" spans="1:6" ht="27.75" customHeight="1">
      <c r="A22" s="163" t="s">
        <v>249</v>
      </c>
      <c r="B22" s="163"/>
      <c r="C22" s="163"/>
      <c r="D22" s="163"/>
      <c r="E22" s="163"/>
      <c r="F22" s="163"/>
    </row>
  </sheetData>
  <mergeCells count="11">
    <mergeCell ref="A22:F22"/>
    <mergeCell ref="A4:F4"/>
    <mergeCell ref="A14:A16"/>
    <mergeCell ref="B14:B16"/>
    <mergeCell ref="C14:C16"/>
    <mergeCell ref="D14:E14"/>
    <mergeCell ref="D15:E15"/>
    <mergeCell ref="A1:F1"/>
    <mergeCell ref="A2:F2"/>
    <mergeCell ref="A7:A8"/>
    <mergeCell ref="B7:B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workbookViewId="0" topLeftCell="A25">
      <selection activeCell="A33" sqref="A33"/>
    </sheetView>
  </sheetViews>
  <sheetFormatPr defaultColWidth="9.140625" defaultRowHeight="12.75"/>
  <cols>
    <col min="1" max="1" width="72.57421875" style="0" customWidth="1"/>
    <col min="2" max="2" width="7.8515625" style="0" customWidth="1"/>
    <col min="3" max="9" width="8.7109375" style="0" customWidth="1"/>
  </cols>
  <sheetData>
    <row r="1" spans="1:8" ht="14.25" customHeight="1">
      <c r="A1" s="153" t="s">
        <v>22</v>
      </c>
      <c r="B1" s="153"/>
      <c r="C1" s="153"/>
      <c r="D1" s="153"/>
      <c r="E1" s="153"/>
      <c r="F1" s="153"/>
      <c r="G1" s="153"/>
      <c r="H1" s="153"/>
    </row>
    <row r="2" spans="1:8" ht="13.5" customHeight="1">
      <c r="A2" s="153" t="s">
        <v>248</v>
      </c>
      <c r="B2" s="153"/>
      <c r="C2" s="153"/>
      <c r="D2" s="153"/>
      <c r="E2" s="153"/>
      <c r="F2" s="153"/>
      <c r="G2" s="153"/>
      <c r="H2" s="153"/>
    </row>
    <row r="3" spans="1:8" ht="11.25" customHeight="1">
      <c r="A3" s="17"/>
      <c r="B3" s="17"/>
      <c r="C3" s="17"/>
      <c r="D3" s="17"/>
      <c r="E3" s="17"/>
      <c r="F3" s="17"/>
      <c r="G3" s="17"/>
      <c r="H3" s="17"/>
    </row>
    <row r="4" spans="1:8" s="6" customFormat="1" ht="15" customHeight="1">
      <c r="A4" s="6" t="s">
        <v>233</v>
      </c>
      <c r="B4" s="73"/>
      <c r="C4" s="73"/>
      <c r="D4" s="73"/>
      <c r="E4" s="73"/>
      <c r="F4" s="73"/>
      <c r="G4" s="73"/>
      <c r="H4" s="73"/>
    </row>
    <row r="5" spans="2:8" s="6" customFormat="1" ht="13.5" customHeight="1">
      <c r="B5" s="5"/>
      <c r="C5" s="5"/>
      <c r="D5" s="5"/>
      <c r="E5" s="5"/>
      <c r="F5" s="5"/>
      <c r="G5" s="5"/>
      <c r="H5" s="5"/>
    </row>
    <row r="6" spans="1:2" s="6" customFormat="1" ht="16.5" customHeight="1">
      <c r="A6" s="18" t="s">
        <v>12</v>
      </c>
      <c r="B6" s="5"/>
    </row>
    <row r="7" spans="1:6" ht="12.75">
      <c r="A7" s="151" t="s">
        <v>0</v>
      </c>
      <c r="B7" s="172" t="s">
        <v>2</v>
      </c>
      <c r="C7" s="118" t="s">
        <v>3</v>
      </c>
      <c r="D7" s="119"/>
      <c r="E7" s="119"/>
      <c r="F7" s="120"/>
    </row>
    <row r="8" spans="1:6" ht="23.25" customHeight="1">
      <c r="A8" s="151"/>
      <c r="B8" s="173"/>
      <c r="C8" s="74" t="s">
        <v>4</v>
      </c>
      <c r="D8" s="74" t="s">
        <v>5</v>
      </c>
      <c r="E8" s="74" t="s">
        <v>6</v>
      </c>
      <c r="F8" s="74" t="s">
        <v>7</v>
      </c>
    </row>
    <row r="9" spans="1:6" ht="30.75">
      <c r="A9" s="35" t="s">
        <v>139</v>
      </c>
      <c r="B9" s="8" t="s">
        <v>8</v>
      </c>
      <c r="C9" s="16">
        <v>1.5</v>
      </c>
      <c r="D9" s="16">
        <v>0</v>
      </c>
      <c r="E9" s="16">
        <f>SUM(-D9,C9)</f>
        <v>1.5</v>
      </c>
      <c r="F9" s="3">
        <f aca="true" t="shared" si="0" ref="F9:F16">SUM(E9)</f>
        <v>1.5</v>
      </c>
    </row>
    <row r="10" spans="1:6" ht="30.75">
      <c r="A10" s="35" t="s">
        <v>140</v>
      </c>
      <c r="B10" s="8" t="s">
        <v>8</v>
      </c>
      <c r="C10" s="16">
        <v>10</v>
      </c>
      <c r="D10" s="16">
        <v>7.7</v>
      </c>
      <c r="E10" s="16">
        <f>SUM(-D10,C10)</f>
        <v>2.3</v>
      </c>
      <c r="F10" s="3">
        <f t="shared" si="0"/>
        <v>2.3</v>
      </c>
    </row>
    <row r="11" spans="1:6" ht="30.75">
      <c r="A11" s="35" t="s">
        <v>141</v>
      </c>
      <c r="B11" s="8" t="s">
        <v>8</v>
      </c>
      <c r="C11" s="16">
        <v>1</v>
      </c>
      <c r="D11" s="16">
        <v>0</v>
      </c>
      <c r="E11" s="16">
        <f>SUM(-D11,C11)</f>
        <v>1</v>
      </c>
      <c r="F11" s="3">
        <f t="shared" si="0"/>
        <v>1</v>
      </c>
    </row>
    <row r="12" spans="1:6" ht="30.75">
      <c r="A12" s="35" t="s">
        <v>55</v>
      </c>
      <c r="B12" s="8" t="s">
        <v>58</v>
      </c>
      <c r="C12" s="16">
        <v>140</v>
      </c>
      <c r="D12" s="16">
        <v>165</v>
      </c>
      <c r="E12" s="3">
        <f>SUM(D12,-C12)</f>
        <v>25</v>
      </c>
      <c r="F12" s="3">
        <f t="shared" si="0"/>
        <v>25</v>
      </c>
    </row>
    <row r="13" spans="1:6" ht="15">
      <c r="A13" s="35" t="s">
        <v>56</v>
      </c>
      <c r="B13" s="8" t="s">
        <v>58</v>
      </c>
      <c r="C13" s="16">
        <v>310</v>
      </c>
      <c r="D13" s="16">
        <v>546</v>
      </c>
      <c r="E13" s="3">
        <f>SUM(D13,-C13)</f>
        <v>236</v>
      </c>
      <c r="F13" s="3">
        <f t="shared" si="0"/>
        <v>236</v>
      </c>
    </row>
    <row r="14" spans="1:6" ht="46.5">
      <c r="A14" s="32" t="s">
        <v>143</v>
      </c>
      <c r="B14" s="8" t="s">
        <v>8</v>
      </c>
      <c r="C14" s="16">
        <v>5</v>
      </c>
      <c r="D14" s="16">
        <v>5</v>
      </c>
      <c r="E14" s="3">
        <f>SUM(D14,-C14)</f>
        <v>0</v>
      </c>
      <c r="F14" s="3">
        <f t="shared" si="0"/>
        <v>0</v>
      </c>
    </row>
    <row r="15" spans="1:6" ht="30.75">
      <c r="A15" s="35" t="s">
        <v>57</v>
      </c>
      <c r="B15" s="8" t="s">
        <v>8</v>
      </c>
      <c r="C15" s="16">
        <v>100</v>
      </c>
      <c r="D15" s="16">
        <v>100</v>
      </c>
      <c r="E15" s="3">
        <f>SUM(D15,-C15)</f>
        <v>0</v>
      </c>
      <c r="F15" s="3">
        <f t="shared" si="0"/>
        <v>0</v>
      </c>
    </row>
    <row r="16" spans="1:6" ht="62.25">
      <c r="A16" s="32" t="s">
        <v>142</v>
      </c>
      <c r="B16" s="8" t="s">
        <v>8</v>
      </c>
      <c r="C16" s="16">
        <v>10</v>
      </c>
      <c r="D16" s="16">
        <v>10</v>
      </c>
      <c r="E16" s="16">
        <f>SUM(-D16,C16)</f>
        <v>0</v>
      </c>
      <c r="F16" s="3">
        <f t="shared" si="0"/>
        <v>0</v>
      </c>
    </row>
    <row r="17" spans="1:6" s="6" customFormat="1" ht="12.75">
      <c r="A17" s="5"/>
      <c r="E17" s="6" t="s">
        <v>11</v>
      </c>
      <c r="F17" s="6">
        <f>SUM(F12:F16)</f>
        <v>261</v>
      </c>
    </row>
    <row r="18" s="18" customFormat="1" ht="12.75">
      <c r="A18" s="18" t="s">
        <v>24</v>
      </c>
    </row>
    <row r="19" spans="1:9" ht="12.75">
      <c r="A19" s="151" t="s">
        <v>0</v>
      </c>
      <c r="B19" s="172" t="s">
        <v>2</v>
      </c>
      <c r="C19" s="155">
        <v>2010</v>
      </c>
      <c r="D19" s="155" t="s">
        <v>9</v>
      </c>
      <c r="E19" s="155"/>
      <c r="F19" s="155"/>
      <c r="G19" s="155"/>
      <c r="H19" s="155"/>
      <c r="I19" s="155"/>
    </row>
    <row r="20" spans="1:9" ht="12.75">
      <c r="A20" s="151"/>
      <c r="B20" s="174"/>
      <c r="C20" s="155"/>
      <c r="D20" s="155" t="s">
        <v>59</v>
      </c>
      <c r="E20" s="155"/>
      <c r="F20" s="155" t="s">
        <v>44</v>
      </c>
      <c r="G20" s="155"/>
      <c r="H20" s="155" t="s">
        <v>144</v>
      </c>
      <c r="I20" s="155"/>
    </row>
    <row r="21" spans="1:9" ht="39.75" customHeight="1">
      <c r="A21" s="151"/>
      <c r="B21" s="173"/>
      <c r="C21" s="155"/>
      <c r="D21" s="74" t="s">
        <v>10</v>
      </c>
      <c r="E21" s="74" t="s">
        <v>27</v>
      </c>
      <c r="F21" s="74" t="s">
        <v>10</v>
      </c>
      <c r="G21" s="74" t="s">
        <v>28</v>
      </c>
      <c r="H21" s="74" t="s">
        <v>10</v>
      </c>
      <c r="I21" s="74" t="s">
        <v>74</v>
      </c>
    </row>
    <row r="22" spans="1:9" ht="30.75">
      <c r="A22" s="35" t="s">
        <v>139</v>
      </c>
      <c r="B22" s="8" t="s">
        <v>8</v>
      </c>
      <c r="C22" s="15">
        <v>0</v>
      </c>
      <c r="D22" s="16">
        <v>0</v>
      </c>
      <c r="E22" s="15">
        <v>100</v>
      </c>
      <c r="F22" s="16">
        <v>0</v>
      </c>
      <c r="G22" s="15">
        <v>100</v>
      </c>
      <c r="H22" s="16">
        <v>0</v>
      </c>
      <c r="I22" s="15">
        <v>100</v>
      </c>
    </row>
    <row r="23" spans="1:9" ht="30.75">
      <c r="A23" s="35" t="s">
        <v>140</v>
      </c>
      <c r="B23" s="8" t="s">
        <v>8</v>
      </c>
      <c r="C23" s="15">
        <v>6</v>
      </c>
      <c r="D23" s="16">
        <v>4.4</v>
      </c>
      <c r="E23" s="15">
        <f aca="true" t="shared" si="1" ref="E23:E28">IF(C23=0,0,D23/C23)*100</f>
        <v>73.33333333333334</v>
      </c>
      <c r="F23" s="16">
        <v>4.2</v>
      </c>
      <c r="G23" s="15">
        <f>(F23/D23)*100</f>
        <v>95.45454545454545</v>
      </c>
      <c r="H23" s="16">
        <v>7.7</v>
      </c>
      <c r="I23" s="15">
        <f>(H23/F23)*100</f>
        <v>183.33333333333331</v>
      </c>
    </row>
    <row r="24" spans="1:9" ht="30.75">
      <c r="A24" s="35" t="s">
        <v>141</v>
      </c>
      <c r="B24" s="8" t="s">
        <v>8</v>
      </c>
      <c r="C24" s="15">
        <v>1</v>
      </c>
      <c r="D24" s="16">
        <v>0</v>
      </c>
      <c r="E24" s="15">
        <f t="shared" si="1"/>
        <v>0</v>
      </c>
      <c r="F24" s="16">
        <v>0</v>
      </c>
      <c r="G24" s="15">
        <v>100</v>
      </c>
      <c r="H24" s="16">
        <v>0</v>
      </c>
      <c r="I24" s="15">
        <v>100</v>
      </c>
    </row>
    <row r="25" spans="1:9" ht="30.75">
      <c r="A25" s="35" t="s">
        <v>55</v>
      </c>
      <c r="B25" s="8" t="s">
        <v>58</v>
      </c>
      <c r="C25" s="15">
        <v>137</v>
      </c>
      <c r="D25" s="16">
        <v>34.1</v>
      </c>
      <c r="E25" s="15">
        <f t="shared" si="1"/>
        <v>24.890510948905114</v>
      </c>
      <c r="F25" s="16">
        <v>140.11</v>
      </c>
      <c r="G25" s="15">
        <f>(F25/D25)*100</f>
        <v>410.8797653958945</v>
      </c>
      <c r="H25" s="16">
        <v>165</v>
      </c>
      <c r="I25" s="15">
        <f>(H25/F25)*100</f>
        <v>117.76461351795018</v>
      </c>
    </row>
    <row r="26" spans="1:9" ht="15">
      <c r="A26" s="35" t="s">
        <v>56</v>
      </c>
      <c r="B26" s="8" t="s">
        <v>58</v>
      </c>
      <c r="C26" s="15">
        <v>352</v>
      </c>
      <c r="D26" s="16">
        <v>475.6</v>
      </c>
      <c r="E26" s="15">
        <f t="shared" si="1"/>
        <v>135.11363636363637</v>
      </c>
      <c r="F26" s="16">
        <v>500.6</v>
      </c>
      <c r="G26" s="15">
        <f>(F26/D26)*100</f>
        <v>105.2565180824222</v>
      </c>
      <c r="H26" s="16">
        <v>546</v>
      </c>
      <c r="I26" s="15">
        <f>(H26/F26)*100</f>
        <v>109.06911705952855</v>
      </c>
    </row>
    <row r="27" spans="1:9" ht="46.5">
      <c r="A27" s="32" t="s">
        <v>143</v>
      </c>
      <c r="B27" s="8" t="s">
        <v>8</v>
      </c>
      <c r="C27" s="15">
        <v>1.3</v>
      </c>
      <c r="D27" s="16">
        <v>3.95</v>
      </c>
      <c r="E27" s="15">
        <f t="shared" si="1"/>
        <v>303.8461538461538</v>
      </c>
      <c r="F27" s="16">
        <v>1.8</v>
      </c>
      <c r="G27" s="15">
        <f>(F27/D27)*100</f>
        <v>45.56962025316456</v>
      </c>
      <c r="H27" s="16">
        <v>5</v>
      </c>
      <c r="I27" s="15">
        <f>(H27/F27)*100</f>
        <v>277.77777777777777</v>
      </c>
    </row>
    <row r="28" spans="1:9" ht="30.75">
      <c r="A28" s="35" t="s">
        <v>57</v>
      </c>
      <c r="B28" s="8" t="s">
        <v>8</v>
      </c>
      <c r="C28" s="15">
        <v>100</v>
      </c>
      <c r="D28" s="16">
        <v>100</v>
      </c>
      <c r="E28" s="15">
        <f t="shared" si="1"/>
        <v>100</v>
      </c>
      <c r="F28" s="16">
        <v>100</v>
      </c>
      <c r="G28" s="15">
        <f>(F28/D28)*100</f>
        <v>100</v>
      </c>
      <c r="H28" s="16">
        <v>100</v>
      </c>
      <c r="I28" s="15">
        <f>(H28/F28)*100</f>
        <v>100</v>
      </c>
    </row>
    <row r="29" spans="1:9" ht="48" customHeight="1">
      <c r="A29" s="32" t="s">
        <v>142</v>
      </c>
      <c r="B29" s="8" t="s">
        <v>8</v>
      </c>
      <c r="C29" s="37"/>
      <c r="D29" s="38"/>
      <c r="E29" s="15"/>
      <c r="F29" s="16">
        <v>26.4</v>
      </c>
      <c r="G29" s="15"/>
      <c r="H29" s="16">
        <v>10</v>
      </c>
      <c r="I29" s="15">
        <f>(H29/F29)*100</f>
        <v>37.878787878787875</v>
      </c>
    </row>
    <row r="30" spans="1:2" ht="12.75">
      <c r="A30" s="1"/>
      <c r="B30" s="1"/>
    </row>
    <row r="31" spans="1:7" s="20" customFormat="1" ht="12.75">
      <c r="A31" s="19" t="s">
        <v>13</v>
      </c>
      <c r="B31" s="19"/>
      <c r="C31" s="19"/>
      <c r="D31" s="19"/>
      <c r="E31" s="19"/>
      <c r="F31" s="19"/>
      <c r="G31" s="19"/>
    </row>
    <row r="32" spans="1:8" ht="25.5" customHeight="1">
      <c r="A32" s="154" t="s">
        <v>244</v>
      </c>
      <c r="B32" s="154"/>
      <c r="C32" s="154"/>
      <c r="D32" s="154"/>
      <c r="E32" s="154"/>
      <c r="F32" s="154"/>
      <c r="G32" s="154"/>
      <c r="H32" s="154"/>
    </row>
  </sheetData>
  <mergeCells count="13">
    <mergeCell ref="A32:H32"/>
    <mergeCell ref="A19:A21"/>
    <mergeCell ref="B19:B21"/>
    <mergeCell ref="C19:C21"/>
    <mergeCell ref="D20:E20"/>
    <mergeCell ref="F20:G20"/>
    <mergeCell ref="H20:I20"/>
    <mergeCell ref="D19:I19"/>
    <mergeCell ref="A1:H1"/>
    <mergeCell ref="A2:H2"/>
    <mergeCell ref="A7:A8"/>
    <mergeCell ref="B7:B8"/>
    <mergeCell ref="C7:F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25"/>
  <sheetViews>
    <sheetView workbookViewId="0" topLeftCell="A1">
      <selection activeCell="C6" sqref="C6:E6"/>
    </sheetView>
  </sheetViews>
  <sheetFormatPr defaultColWidth="9.140625" defaultRowHeight="12.75"/>
  <cols>
    <col min="1" max="1" width="16.28125" style="0" customWidth="1"/>
    <col min="2" max="2" width="26.7109375" style="0" customWidth="1"/>
    <col min="3" max="3" width="11.28125" style="0" customWidth="1"/>
    <col min="4" max="4" width="11.00390625" style="0" customWidth="1"/>
    <col min="5" max="5" width="12.00390625" style="0" customWidth="1"/>
  </cols>
  <sheetData>
    <row r="1" spans="1:7" ht="30" customHeight="1">
      <c r="A1" s="176" t="s">
        <v>247</v>
      </c>
      <c r="B1" s="176"/>
      <c r="C1" s="176"/>
      <c r="D1" s="176"/>
      <c r="E1" s="176"/>
      <c r="F1" s="33"/>
      <c r="G1" s="33"/>
    </row>
    <row r="2" spans="1:7" ht="12" customHeight="1">
      <c r="A2" s="6" t="s">
        <v>234</v>
      </c>
      <c r="B2" s="33"/>
      <c r="C2" s="33"/>
      <c r="D2" s="33"/>
      <c r="E2" s="33"/>
      <c r="F2" s="33"/>
      <c r="G2" s="33"/>
    </row>
    <row r="3" spans="1:7" ht="5.25" customHeight="1">
      <c r="A3" s="17"/>
      <c r="B3" s="17"/>
      <c r="C3" s="17"/>
      <c r="D3" s="17"/>
      <c r="E3" s="17"/>
      <c r="F3" s="17"/>
      <c r="G3" s="17"/>
    </row>
    <row r="4" spans="1:7" s="6" customFormat="1" ht="28.5" customHeight="1">
      <c r="A4" s="176" t="s">
        <v>69</v>
      </c>
      <c r="B4" s="176"/>
      <c r="C4" s="176"/>
      <c r="D4" s="176"/>
      <c r="E4" s="176"/>
      <c r="F4" s="33"/>
      <c r="G4" s="33"/>
    </row>
    <row r="5" spans="2:7" s="6" customFormat="1" ht="15.75" customHeight="1">
      <c r="B5" s="5"/>
      <c r="C5" s="5"/>
      <c r="D5" s="5"/>
      <c r="E5" s="5"/>
      <c r="F5" s="5"/>
      <c r="G5" s="5"/>
    </row>
    <row r="6" spans="1:5" s="31" customFormat="1" ht="39.75" customHeight="1">
      <c r="A6" s="180" t="s">
        <v>48</v>
      </c>
      <c r="B6" s="175" t="s">
        <v>49</v>
      </c>
      <c r="C6" s="175" t="s">
        <v>133</v>
      </c>
      <c r="D6" s="175"/>
      <c r="E6" s="175"/>
    </row>
    <row r="7" spans="1:5" s="31" customFormat="1" ht="26.25">
      <c r="A7" s="181"/>
      <c r="B7" s="182"/>
      <c r="C7" s="71" t="s">
        <v>50</v>
      </c>
      <c r="D7" s="71" t="s">
        <v>51</v>
      </c>
      <c r="E7" s="34" t="s">
        <v>53</v>
      </c>
    </row>
    <row r="8" spans="1:5" s="31" customFormat="1" ht="26.25">
      <c r="A8" s="177" t="s">
        <v>134</v>
      </c>
      <c r="B8" s="42" t="s">
        <v>119</v>
      </c>
      <c r="C8" s="43"/>
      <c r="D8" s="43">
        <v>724865</v>
      </c>
      <c r="E8" s="70"/>
    </row>
    <row r="9" spans="1:5" s="31" customFormat="1" ht="39">
      <c r="A9" s="178"/>
      <c r="B9" s="42" t="s">
        <v>120</v>
      </c>
      <c r="C9" s="43"/>
      <c r="D9" s="43">
        <v>175878</v>
      </c>
      <c r="E9" s="70"/>
    </row>
    <row r="10" spans="1:5" s="31" customFormat="1" ht="26.25">
      <c r="A10" s="178"/>
      <c r="B10" s="42" t="s">
        <v>121</v>
      </c>
      <c r="C10" s="43"/>
      <c r="D10" s="43">
        <v>1121867.7</v>
      </c>
      <c r="E10" s="70"/>
    </row>
    <row r="11" spans="1:5" s="31" customFormat="1" ht="26.25">
      <c r="A11" s="178"/>
      <c r="B11" s="42" t="s">
        <v>122</v>
      </c>
      <c r="C11" s="43"/>
      <c r="D11" s="43">
        <v>49728</v>
      </c>
      <c r="E11" s="70"/>
    </row>
    <row r="12" spans="1:5" s="31" customFormat="1" ht="39">
      <c r="A12" s="178"/>
      <c r="B12" s="42" t="s">
        <v>123</v>
      </c>
      <c r="C12" s="43"/>
      <c r="D12" s="43">
        <v>27693</v>
      </c>
      <c r="E12" s="70"/>
    </row>
    <row r="13" spans="1:5" s="31" customFormat="1" ht="27" customHeight="1">
      <c r="A13" s="178"/>
      <c r="B13" s="42" t="s">
        <v>124</v>
      </c>
      <c r="C13" s="43"/>
      <c r="D13" s="43">
        <v>2291932</v>
      </c>
      <c r="E13" s="70"/>
    </row>
    <row r="14" spans="1:5" s="31" customFormat="1" ht="39" customHeight="1">
      <c r="A14" s="178"/>
      <c r="B14" s="42" t="s">
        <v>125</v>
      </c>
      <c r="C14" s="43"/>
      <c r="D14" s="43">
        <v>1261507</v>
      </c>
      <c r="E14" s="70"/>
    </row>
    <row r="15" spans="1:5" s="31" customFormat="1" ht="39">
      <c r="A15" s="178"/>
      <c r="B15" s="42" t="s">
        <v>126</v>
      </c>
      <c r="C15" s="43"/>
      <c r="D15" s="43">
        <v>582734</v>
      </c>
      <c r="E15" s="70"/>
    </row>
    <row r="16" spans="1:5" s="31" customFormat="1" ht="39">
      <c r="A16" s="178"/>
      <c r="B16" s="42" t="s">
        <v>127</v>
      </c>
      <c r="C16" s="43"/>
      <c r="D16" s="43">
        <v>2529146</v>
      </c>
      <c r="E16" s="70"/>
    </row>
    <row r="17" spans="1:5" s="31" customFormat="1" ht="38.25" customHeight="1">
      <c r="A17" s="178"/>
      <c r="B17" s="42" t="s">
        <v>128</v>
      </c>
      <c r="C17" s="43"/>
      <c r="D17" s="43">
        <v>45000</v>
      </c>
      <c r="E17" s="70"/>
    </row>
    <row r="18" spans="1:5" s="31" customFormat="1" ht="39">
      <c r="A18" s="178"/>
      <c r="B18" s="42" t="s">
        <v>129</v>
      </c>
      <c r="C18" s="43"/>
      <c r="D18" s="43">
        <v>11700</v>
      </c>
      <c r="E18" s="70"/>
    </row>
    <row r="19" spans="1:5" s="31" customFormat="1" ht="39.75" customHeight="1">
      <c r="A19" s="178"/>
      <c r="B19" s="42" t="s">
        <v>128</v>
      </c>
      <c r="C19" s="43"/>
      <c r="D19" s="43">
        <v>36000</v>
      </c>
      <c r="E19" s="70"/>
    </row>
    <row r="20" spans="1:5" s="31" customFormat="1" ht="39" customHeight="1">
      <c r="A20" s="178"/>
      <c r="B20" s="42" t="s">
        <v>128</v>
      </c>
      <c r="C20" s="43"/>
      <c r="D20" s="43">
        <v>28800</v>
      </c>
      <c r="E20" s="70"/>
    </row>
    <row r="21" spans="1:5" s="31" customFormat="1" ht="39" customHeight="1">
      <c r="A21" s="178"/>
      <c r="B21" s="42" t="s">
        <v>128</v>
      </c>
      <c r="C21" s="43"/>
      <c r="D21" s="43">
        <v>67050</v>
      </c>
      <c r="E21" s="70"/>
    </row>
    <row r="22" spans="1:5" s="31" customFormat="1" ht="39">
      <c r="A22" s="178"/>
      <c r="B22" s="42" t="s">
        <v>130</v>
      </c>
      <c r="C22" s="43"/>
      <c r="D22" s="43">
        <v>77336</v>
      </c>
      <c r="E22" s="70"/>
    </row>
    <row r="23" spans="1:5" s="31" customFormat="1" ht="39.75" customHeight="1">
      <c r="A23" s="178"/>
      <c r="B23" s="42" t="s">
        <v>131</v>
      </c>
      <c r="C23" s="43"/>
      <c r="D23" s="43">
        <v>44334</v>
      </c>
      <c r="E23" s="70"/>
    </row>
    <row r="24" spans="1:5" s="31" customFormat="1" ht="29.25" customHeight="1">
      <c r="A24" s="179"/>
      <c r="B24" s="42" t="s">
        <v>132</v>
      </c>
      <c r="C24" s="43"/>
      <c r="D24" s="43">
        <v>40560</v>
      </c>
      <c r="E24" s="70"/>
    </row>
    <row r="25" spans="1:5" s="31" customFormat="1" ht="12.75">
      <c r="A25" s="39"/>
      <c r="B25" s="39" t="s">
        <v>54</v>
      </c>
      <c r="C25" s="41">
        <v>9000000</v>
      </c>
      <c r="D25" s="41">
        <f>SUM(D8:D24)</f>
        <v>9116130.7</v>
      </c>
      <c r="E25" s="41">
        <f>D25/C25*100</f>
        <v>101.2903411111111</v>
      </c>
    </row>
    <row r="26" s="31" customFormat="1" ht="12.75"/>
  </sheetData>
  <mergeCells count="6">
    <mergeCell ref="C6:E6"/>
    <mergeCell ref="A1:E1"/>
    <mergeCell ref="A8:A24"/>
    <mergeCell ref="A6:A7"/>
    <mergeCell ref="B6:B7"/>
    <mergeCell ref="A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2014-03-28T05:38:47Z</cp:lastPrinted>
  <dcterms:created xsi:type="dcterms:W3CDTF">1996-10-08T23:32:33Z</dcterms:created>
  <dcterms:modified xsi:type="dcterms:W3CDTF">2014-03-28T05:40:07Z</dcterms:modified>
  <cp:category/>
  <cp:version/>
  <cp:contentType/>
  <cp:contentStatus/>
</cp:coreProperties>
</file>