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345" windowWidth="14805" windowHeight="7770"/>
  </bookViews>
  <sheets>
    <sheet name="ный перечень дворовых территори" sheetId="1" r:id="rId1"/>
    <sheet name="Лист2" sheetId="2" r:id="rId2"/>
    <sheet name="Лист3" sheetId="3" r:id="rId3"/>
  </sheets>
  <definedNames>
    <definedName name="_xlnm.Print_Area" localSheetId="0">'ный перечень дворовых территори'!$A$1:$O$94</definedName>
  </definedNames>
  <calcPr calcId="124519"/>
</workbook>
</file>

<file path=xl/calcChain.xml><?xml version="1.0" encoding="utf-8"?>
<calcChain xmlns="http://schemas.openxmlformats.org/spreadsheetml/2006/main">
  <c r="E75" i="1"/>
  <c r="G85"/>
  <c r="G86"/>
  <c r="G87"/>
  <c r="G88"/>
  <c r="G89"/>
  <c r="G90"/>
  <c r="G91"/>
  <c r="G92"/>
  <c r="G93"/>
  <c r="G94"/>
  <c r="G74"/>
  <c r="G75"/>
  <c r="G76"/>
  <c r="G77"/>
  <c r="G78"/>
  <c r="G79"/>
  <c r="G80"/>
  <c r="G81"/>
  <c r="G82"/>
  <c r="G83"/>
  <c r="G84"/>
  <c r="G61"/>
  <c r="G62"/>
  <c r="G63"/>
  <c r="G64"/>
  <c r="G65"/>
  <c r="G66"/>
  <c r="G67"/>
  <c r="G68"/>
  <c r="G69"/>
  <c r="G70"/>
  <c r="G71"/>
  <c r="G72"/>
  <c r="G73"/>
  <c r="G50"/>
  <c r="G51"/>
  <c r="G52"/>
  <c r="G53"/>
  <c r="G54"/>
  <c r="G55"/>
  <c r="G56"/>
  <c r="G57"/>
  <c r="G58"/>
  <c r="G59"/>
  <c r="G60"/>
  <c r="G40"/>
  <c r="G41"/>
  <c r="G42"/>
  <c r="G43"/>
  <c r="G44"/>
  <c r="G45"/>
  <c r="G46"/>
  <c r="G47"/>
  <c r="G48"/>
  <c r="G49"/>
  <c r="G28"/>
  <c r="G29"/>
  <c r="G30"/>
  <c r="G31"/>
  <c r="G32"/>
  <c r="G33"/>
  <c r="G34"/>
  <c r="G35"/>
  <c r="G36"/>
  <c r="G37"/>
  <c r="G38"/>
  <c r="G39"/>
  <c r="G14"/>
  <c r="G15"/>
  <c r="G16"/>
  <c r="G17"/>
  <c r="G18"/>
  <c r="G19"/>
  <c r="G20"/>
  <c r="G21"/>
  <c r="G22"/>
  <c r="G23"/>
  <c r="G24"/>
  <c r="G25"/>
  <c r="G26"/>
  <c r="G27"/>
  <c r="G13"/>
  <c r="F94"/>
  <c r="F93"/>
  <c r="F92"/>
  <c r="F91"/>
  <c r="F90"/>
  <c r="F89"/>
  <c r="F85"/>
  <c r="F86"/>
  <c r="F87"/>
  <c r="F88"/>
  <c r="F84"/>
  <c r="F83"/>
  <c r="F82"/>
  <c r="F81"/>
  <c r="F80"/>
  <c r="F79"/>
  <c r="F78"/>
  <c r="F77"/>
  <c r="F71"/>
  <c r="F72"/>
  <c r="F73"/>
  <c r="F74"/>
  <c r="F75"/>
  <c r="F76"/>
  <c r="F70"/>
  <c r="F64"/>
  <c r="F65"/>
  <c r="F66"/>
  <c r="F67"/>
  <c r="F68"/>
  <c r="F63"/>
  <c r="F56"/>
  <c r="F57"/>
  <c r="F58"/>
  <c r="F59"/>
  <c r="F60"/>
  <c r="F61"/>
  <c r="F62"/>
  <c r="F45"/>
  <c r="F46"/>
  <c r="F47"/>
  <c r="F48"/>
  <c r="F49"/>
  <c r="F50"/>
  <c r="F51"/>
  <c r="F52"/>
  <c r="F53"/>
  <c r="F54"/>
  <c r="F55"/>
  <c r="F44"/>
  <c r="F32"/>
  <c r="F33"/>
  <c r="F34"/>
  <c r="F35"/>
  <c r="F36"/>
  <c r="F37"/>
  <c r="F38"/>
  <c r="F39"/>
  <c r="F40"/>
  <c r="F41"/>
  <c r="F42"/>
  <c r="F43"/>
  <c r="F31"/>
  <c r="F28"/>
  <c r="F29"/>
  <c r="F27"/>
  <c r="F24"/>
  <c r="F25"/>
  <c r="F26"/>
  <c r="F23"/>
  <c r="F19"/>
  <c r="F20"/>
  <c r="F21"/>
  <c r="F22"/>
  <c r="F17"/>
  <c r="F16"/>
  <c r="F18"/>
  <c r="F15"/>
  <c r="F14"/>
  <c r="F13"/>
  <c r="E94"/>
  <c r="E84"/>
  <c r="E85"/>
  <c r="E86"/>
  <c r="E87"/>
  <c r="E88"/>
  <c r="E89"/>
  <c r="E90"/>
  <c r="E91"/>
  <c r="E92"/>
  <c r="E93"/>
  <c r="E83"/>
  <c r="E81"/>
  <c r="E82"/>
  <c r="E80"/>
  <c r="E77"/>
  <c r="E78"/>
  <c r="E79"/>
  <c r="E76"/>
  <c r="E74"/>
  <c r="E71"/>
  <c r="E72"/>
  <c r="E73"/>
  <c r="E70"/>
  <c r="E65"/>
  <c r="E66"/>
  <c r="E67"/>
  <c r="E68"/>
  <c r="E69"/>
  <c r="E53"/>
  <c r="E54"/>
  <c r="E55"/>
  <c r="E56"/>
  <c r="E57"/>
  <c r="E58"/>
  <c r="E59"/>
  <c r="E60"/>
  <c r="E61"/>
  <c r="E62"/>
  <c r="E63"/>
  <c r="E64"/>
  <c r="E41"/>
  <c r="E42"/>
  <c r="E43"/>
  <c r="E44"/>
  <c r="E45"/>
  <c r="E46"/>
  <c r="E47"/>
  <c r="E48"/>
  <c r="E49"/>
  <c r="E50"/>
  <c r="E51"/>
  <c r="E52"/>
  <c r="E32"/>
  <c r="E33"/>
  <c r="E34"/>
  <c r="E35"/>
  <c r="E36"/>
  <c r="E37"/>
  <c r="E38"/>
  <c r="E39"/>
  <c r="E40"/>
  <c r="E31"/>
  <c r="E20"/>
  <c r="E21"/>
  <c r="E22"/>
  <c r="E23"/>
  <c r="E24"/>
  <c r="E25"/>
  <c r="E26"/>
  <c r="E27"/>
  <c r="E28"/>
  <c r="E29"/>
  <c r="E30"/>
  <c r="E15"/>
  <c r="E16"/>
  <c r="E17"/>
  <c r="E18"/>
  <c r="E19"/>
  <c r="E14"/>
  <c r="E13"/>
</calcChain>
</file>

<file path=xl/sharedStrings.xml><?xml version="1.0" encoding="utf-8"?>
<sst xmlns="http://schemas.openxmlformats.org/spreadsheetml/2006/main" count="107" uniqueCount="107">
  <si>
    <t>№ 
п/п</t>
  </si>
  <si>
    <t>Адрес многоквартирного дома</t>
  </si>
  <si>
    <t xml:space="preserve">2018 год
</t>
  </si>
  <si>
    <t xml:space="preserve">2019 год
</t>
  </si>
  <si>
    <t xml:space="preserve">2020 год
</t>
  </si>
  <si>
    <t xml:space="preserve">2021 год
</t>
  </si>
  <si>
    <t xml:space="preserve">2022 год
</t>
  </si>
  <si>
    <t>Плановый год благоустройства дворовой территории многоквартирного дома</t>
  </si>
  <si>
    <t>Адресный перечень всех дворовых территорий многоквартирных домов,
 нуждающихся в благоустройстве и подлежащих благоустройству в 2018-2022гг.</t>
  </si>
  <si>
    <t>Волгоградская 15</t>
  </si>
  <si>
    <t>Общее</t>
  </si>
  <si>
    <t>По финисированию</t>
  </si>
  <si>
    <t>По техническим характеристикам</t>
  </si>
  <si>
    <t>1905года, 16</t>
  </si>
  <si>
    <t>Планируемый объем работ, м2</t>
  </si>
  <si>
    <t>Ст. Разина, 9</t>
  </si>
  <si>
    <t>Дата подачи завки</t>
  </si>
  <si>
    <t>Королева, 28</t>
  </si>
  <si>
    <t>478.5</t>
  </si>
  <si>
    <t>Пролетарская, 3</t>
  </si>
  <si>
    <t>Пролетарская, 15</t>
  </si>
  <si>
    <t>Ст. Разина, 11</t>
  </si>
  <si>
    <t>Ст. Разина, 7</t>
  </si>
  <si>
    <t>Дзержинского, 18</t>
  </si>
  <si>
    <t>Ленинградская, 5</t>
  </si>
  <si>
    <t>Пролетарская, 31А</t>
  </si>
  <si>
    <t>Белинского, 20</t>
  </si>
  <si>
    <t>Королева, 26</t>
  </si>
  <si>
    <t>Серова, 8</t>
  </si>
  <si>
    <t>Пролетарская, 1</t>
  </si>
  <si>
    <t>Победы, 7</t>
  </si>
  <si>
    <t>Победы, 13</t>
  </si>
  <si>
    <t>Ленинградская, 4</t>
  </si>
  <si>
    <t>Ленинградская, 3</t>
  </si>
  <si>
    <t>Ленинградская, 26</t>
  </si>
  <si>
    <t>Ленинградская, 2</t>
  </si>
  <si>
    <t>Ленинградская, 15</t>
  </si>
  <si>
    <t>Королева, 23</t>
  </si>
  <si>
    <t>Гастелло, 5</t>
  </si>
  <si>
    <t>Волгоградская, 30</t>
  </si>
  <si>
    <t>Павлова, 6</t>
  </si>
  <si>
    <t>Павлова, 1</t>
  </si>
  <si>
    <t>Кунгурцева, 1</t>
  </si>
  <si>
    <t>1905года, 18</t>
  </si>
  <si>
    <t>Королева, 4</t>
  </si>
  <si>
    <t>Королева, 22</t>
  </si>
  <si>
    <t>Зориной, 115</t>
  </si>
  <si>
    <t>Волгоградская, 25</t>
  </si>
  <si>
    <t>Верхняя, 9</t>
  </si>
  <si>
    <t>Белинского, 18</t>
  </si>
  <si>
    <t>Спорта, 44</t>
  </si>
  <si>
    <t>Дзержинского, 6</t>
  </si>
  <si>
    <t>Ст. Разина, 5</t>
  </si>
  <si>
    <t>Дзержинского, 7</t>
  </si>
  <si>
    <t>Гастелло, 9</t>
  </si>
  <si>
    <t>Гастелло, 3</t>
  </si>
  <si>
    <t>Юбилейная, 6</t>
  </si>
  <si>
    <t>Мичурина, 9</t>
  </si>
  <si>
    <t>Мичурина, 2</t>
  </si>
  <si>
    <t>Гастелло, 8</t>
  </si>
  <si>
    <t>Верхняя, 7</t>
  </si>
  <si>
    <t>Белинского, 10</t>
  </si>
  <si>
    <t>Молодежная, 19,19А</t>
  </si>
  <si>
    <t>Пугачева, 25</t>
  </si>
  <si>
    <t>Пугачева, 23</t>
  </si>
  <si>
    <t>Юбилейная, 8</t>
  </si>
  <si>
    <t>Орджоникидзе, 4/2</t>
  </si>
  <si>
    <t>25.10 2017</t>
  </si>
  <si>
    <t>Серова, 4</t>
  </si>
  <si>
    <t>Школьная, 9</t>
  </si>
  <si>
    <t>Дзержинского, 12</t>
  </si>
  <si>
    <t>Королева, 31</t>
  </si>
  <si>
    <t>1 Мая, 11</t>
  </si>
  <si>
    <t>Серова, 10</t>
  </si>
  <si>
    <t>Школьная, 5</t>
  </si>
  <si>
    <t>Робеспьера, 16</t>
  </si>
  <si>
    <t>Королева, 12</t>
  </si>
  <si>
    <t>Школьная, 18</t>
  </si>
  <si>
    <t>Курчатова, 6</t>
  </si>
  <si>
    <t>Рабочая, 13</t>
  </si>
  <si>
    <t>Курчатова, 18</t>
  </si>
  <si>
    <t>Ленинградская, 6</t>
  </si>
  <si>
    <t>Юбилейная, 12</t>
  </si>
  <si>
    <t>Зверева, 8</t>
  </si>
  <si>
    <t>Верхняя, 5</t>
  </si>
  <si>
    <t>Орджоникидзе, 8</t>
  </si>
  <si>
    <t>Ленинградская, 19</t>
  </si>
  <si>
    <t>279,0</t>
  </si>
  <si>
    <t>120,2</t>
  </si>
  <si>
    <t>800,0</t>
  </si>
  <si>
    <t>610,0</t>
  </si>
  <si>
    <t>472,0</t>
  </si>
  <si>
    <t>Приложение 7</t>
  </si>
  <si>
    <t xml:space="preserve">к муниципальной программе «Формирование современной городской среды» на территории муниципального образования «Город Воткинск» на 2018-2022 годы» </t>
  </si>
  <si>
    <t>( в ред. Постановлений Администрации 
г. Воткинска № 443 от 30.03.2018; № 1014 от 29.06.2018;
№ 1040 от 05.07.2018; № 1558 от 03.10.2018; № 1877 от 13.11.2018; № 202 от 30.01.2019; № 140 от 30.01.2019)</t>
  </si>
  <si>
    <t>Количество баллов с учетом коэффициента весомости</t>
  </si>
  <si>
    <t>1 Мая, 133</t>
  </si>
  <si>
    <t>Мичурина, 10</t>
  </si>
  <si>
    <t>1 Мая, 19</t>
  </si>
  <si>
    <t>1 Мая, 2</t>
  </si>
  <si>
    <t>1 Мая, 7</t>
  </si>
  <si>
    <t>1 Мая, 87</t>
  </si>
  <si>
    <t>1 Мая, 153</t>
  </si>
  <si>
    <t>1 Мая, 155</t>
  </si>
  <si>
    <t>1 Мая, 131</t>
  </si>
  <si>
    <t>1905 года, 5</t>
  </si>
  <si>
    <t>1 Мая, 101</t>
  </si>
</sst>
</file>

<file path=xl/styles.xml><?xml version="1.0" encoding="utf-8"?>
<styleSheet xmlns="http://schemas.openxmlformats.org/spreadsheetml/2006/main">
  <numFmts count="1">
    <numFmt numFmtId="164" formatCode="0.0%"/>
  </numFmts>
  <fonts count="8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center" vertical="top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2" fillId="0" borderId="0" xfId="0" applyNumberFormat="1" applyFont="1" applyBorder="1"/>
    <xf numFmtId="0" fontId="0" fillId="0" borderId="0" xfId="0" applyFill="1" applyAlignment="1">
      <alignment horizontal="right"/>
    </xf>
    <xf numFmtId="0" fontId="5" fillId="0" borderId="1" xfId="0" applyFont="1" applyBorder="1" applyAlignment="1">
      <alignment vertical="center" wrapText="1"/>
    </xf>
    <xf numFmtId="4" fontId="3" fillId="0" borderId="1" xfId="0" applyNumberFormat="1" applyFont="1" applyBorder="1"/>
    <xf numFmtId="164" fontId="3" fillId="0" borderId="1" xfId="0" applyNumberFormat="1" applyFont="1" applyBorder="1"/>
    <xf numFmtId="0" fontId="0" fillId="0" borderId="1" xfId="0" applyBorder="1"/>
    <xf numFmtId="0" fontId="1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4" fontId="3" fillId="4" borderId="1" xfId="0" applyNumberFormat="1" applyFont="1" applyFill="1" applyBorder="1"/>
    <xf numFmtId="0" fontId="0" fillId="4" borderId="1" xfId="0" applyFill="1" applyBorder="1"/>
    <xf numFmtId="0" fontId="6" fillId="0" borderId="1" xfId="0" applyFont="1" applyBorder="1" applyAlignment="1">
      <alignment horizontal="center"/>
    </xf>
    <xf numFmtId="0" fontId="7" fillId="0" borderId="1" xfId="0" applyFont="1" applyBorder="1"/>
    <xf numFmtId="0" fontId="5" fillId="0" borderId="1" xfId="0" applyFont="1" applyBorder="1"/>
    <xf numFmtId="0" fontId="5" fillId="4" borderId="1" xfId="0" applyFont="1" applyFill="1" applyBorder="1"/>
    <xf numFmtId="0" fontId="7" fillId="4" borderId="1" xfId="0" applyFont="1" applyFill="1" applyBorder="1"/>
    <xf numFmtId="0" fontId="1" fillId="0" borderId="0" xfId="0" applyFont="1" applyFill="1" applyAlignment="1">
      <alignment horizontal="right"/>
    </xf>
    <xf numFmtId="0" fontId="0" fillId="0" borderId="1" xfId="0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right"/>
    </xf>
    <xf numFmtId="0" fontId="0" fillId="0" borderId="0" xfId="0" applyAlignment="1">
      <alignment horizontal="right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95"/>
  <sheetViews>
    <sheetView tabSelected="1" view="pageBreakPreview" topLeftCell="A3" zoomScaleSheetLayoutView="100" workbookViewId="0">
      <selection activeCell="H88" sqref="H88"/>
    </sheetView>
  </sheetViews>
  <sheetFormatPr defaultRowHeight="15"/>
  <cols>
    <col min="1" max="1" width="5.140625" customWidth="1"/>
    <col min="2" max="2" width="26.5703125" customWidth="1"/>
    <col min="3" max="3" width="16.140625" style="11" customWidth="1"/>
    <col min="4" max="4" width="18.5703125" style="16" customWidth="1"/>
    <col min="5" max="5" width="16.85546875" style="11" customWidth="1"/>
    <col min="6" max="6" width="19.42578125" style="11" customWidth="1"/>
    <col min="7" max="7" width="16.7109375" style="11" customWidth="1"/>
    <col min="8" max="8" width="12.42578125" customWidth="1"/>
    <col min="9" max="9" width="13.5703125" customWidth="1"/>
    <col min="10" max="10" width="11.5703125" hidden="1" customWidth="1"/>
    <col min="11" max="11" width="14.28515625" customWidth="1"/>
    <col min="12" max="12" width="1.5703125" hidden="1" customWidth="1"/>
    <col min="13" max="13" width="14" customWidth="1"/>
    <col min="14" max="14" width="1" hidden="1" customWidth="1"/>
    <col min="15" max="15" width="14.7109375" customWidth="1"/>
    <col min="16" max="16" width="0.7109375" hidden="1" customWidth="1"/>
    <col min="18" max="18" width="10.85546875" customWidth="1"/>
  </cols>
  <sheetData>
    <row r="1" spans="1:19" ht="28.5" customHeight="1">
      <c r="I1" s="40"/>
      <c r="J1" s="40"/>
      <c r="K1" s="40"/>
      <c r="L1" s="40"/>
      <c r="M1" s="40"/>
      <c r="N1" s="40"/>
      <c r="O1" s="40"/>
    </row>
    <row r="2" spans="1:19">
      <c r="H2" s="30"/>
      <c r="I2" s="30"/>
      <c r="J2" s="30"/>
      <c r="K2" s="30"/>
      <c r="L2" s="39" t="s">
        <v>92</v>
      </c>
      <c r="M2" s="39"/>
      <c r="N2" s="39"/>
      <c r="O2" s="39"/>
    </row>
    <row r="3" spans="1:19" ht="15" customHeight="1">
      <c r="H3" s="38" t="s">
        <v>93</v>
      </c>
      <c r="I3" s="38"/>
      <c r="J3" s="38"/>
      <c r="K3" s="38"/>
      <c r="L3" s="38"/>
      <c r="M3" s="38"/>
      <c r="N3" s="38"/>
      <c r="O3" s="38"/>
    </row>
    <row r="4" spans="1:19" ht="33.75" customHeight="1">
      <c r="H4" s="38"/>
      <c r="I4" s="38"/>
      <c r="J4" s="38"/>
      <c r="K4" s="38"/>
      <c r="L4" s="38"/>
      <c r="M4" s="38"/>
      <c r="N4" s="38"/>
      <c r="O4" s="38"/>
    </row>
    <row r="5" spans="1:19" ht="6.75" customHeight="1">
      <c r="H5" s="5"/>
      <c r="I5" s="39"/>
      <c r="J5" s="39"/>
      <c r="K5" s="39"/>
      <c r="L5" s="39"/>
      <c r="M5" s="39"/>
      <c r="N5" s="39"/>
      <c r="O5" s="39"/>
    </row>
    <row r="6" spans="1:19">
      <c r="H6" s="5"/>
      <c r="I6" s="38" t="s">
        <v>94</v>
      </c>
      <c r="J6" s="39"/>
      <c r="K6" s="39"/>
      <c r="L6" s="39"/>
      <c r="M6" s="39"/>
      <c r="N6" s="39"/>
      <c r="O6" s="39"/>
    </row>
    <row r="7" spans="1:19">
      <c r="H7" s="5"/>
      <c r="I7" s="39"/>
      <c r="J7" s="39"/>
      <c r="K7" s="39"/>
      <c r="L7" s="39"/>
      <c r="M7" s="39"/>
      <c r="N7" s="39"/>
      <c r="O7" s="39"/>
    </row>
    <row r="8" spans="1:19" ht="26.25" customHeight="1">
      <c r="I8" s="39"/>
      <c r="J8" s="39"/>
      <c r="K8" s="39"/>
      <c r="L8" s="39"/>
      <c r="M8" s="39"/>
      <c r="N8" s="39"/>
      <c r="O8" s="39"/>
    </row>
    <row r="9" spans="1:19" ht="47.25" customHeight="1">
      <c r="B9" s="44" t="s">
        <v>8</v>
      </c>
      <c r="C9" s="44"/>
      <c r="D9" s="44"/>
      <c r="E9" s="44"/>
      <c r="F9" s="44"/>
      <c r="G9" s="44"/>
      <c r="H9" s="45"/>
      <c r="I9" s="45"/>
      <c r="J9" s="45"/>
      <c r="K9" s="45"/>
      <c r="L9" s="45"/>
      <c r="M9" s="45"/>
      <c r="N9" s="45"/>
      <c r="O9" s="45"/>
    </row>
    <row r="10" spans="1:19" ht="13.5" customHeight="1">
      <c r="H10" s="1"/>
      <c r="I10" s="1"/>
      <c r="J10" s="1"/>
      <c r="K10" s="1"/>
    </row>
    <row r="11" spans="1:19" ht="31.5" customHeight="1">
      <c r="A11" s="32" t="s">
        <v>0</v>
      </c>
      <c r="B11" s="34" t="s">
        <v>1</v>
      </c>
      <c r="C11" s="34" t="s">
        <v>14</v>
      </c>
      <c r="D11" s="34" t="s">
        <v>16</v>
      </c>
      <c r="E11" s="36" t="s">
        <v>95</v>
      </c>
      <c r="F11" s="37"/>
      <c r="G11" s="37"/>
      <c r="H11" s="41" t="s">
        <v>7</v>
      </c>
      <c r="I11" s="42"/>
      <c r="J11" s="42"/>
      <c r="K11" s="42"/>
      <c r="L11" s="42"/>
      <c r="M11" s="42"/>
      <c r="N11" s="42"/>
      <c r="O11" s="43"/>
      <c r="P11" s="3"/>
      <c r="R11" s="20"/>
    </row>
    <row r="12" spans="1:19" ht="31.5" customHeight="1">
      <c r="A12" s="33"/>
      <c r="B12" s="35"/>
      <c r="C12" s="35"/>
      <c r="D12" s="35"/>
      <c r="E12" s="10" t="s">
        <v>11</v>
      </c>
      <c r="F12" s="10" t="s">
        <v>12</v>
      </c>
      <c r="G12" s="10" t="s">
        <v>10</v>
      </c>
      <c r="H12" s="10" t="s">
        <v>2</v>
      </c>
      <c r="I12" s="34" t="s">
        <v>3</v>
      </c>
      <c r="J12" s="33"/>
      <c r="K12" s="34" t="s">
        <v>4</v>
      </c>
      <c r="L12" s="33"/>
      <c r="M12" s="34" t="s">
        <v>5</v>
      </c>
      <c r="N12" s="33"/>
      <c r="O12" s="10" t="s">
        <v>6</v>
      </c>
      <c r="P12" s="2"/>
      <c r="R12" s="19"/>
      <c r="S12" s="20"/>
    </row>
    <row r="13" spans="1:19" ht="18" customHeight="1">
      <c r="A13" s="15">
        <v>1</v>
      </c>
      <c r="B13" s="6" t="s">
        <v>65</v>
      </c>
      <c r="C13" s="12">
        <v>400</v>
      </c>
      <c r="D13" s="18">
        <v>42992</v>
      </c>
      <c r="E13" s="12">
        <f>20*0.5</f>
        <v>10</v>
      </c>
      <c r="F13" s="12">
        <f>4*0.1</f>
        <v>0.4</v>
      </c>
      <c r="G13" s="12">
        <f>E13+F13</f>
        <v>10.4</v>
      </c>
      <c r="H13" s="23"/>
      <c r="I13" s="7"/>
      <c r="J13" s="8"/>
      <c r="K13" s="7"/>
      <c r="L13" s="8"/>
      <c r="M13" s="7"/>
      <c r="N13" s="8"/>
      <c r="O13" s="7"/>
      <c r="P13" s="4"/>
      <c r="R13" s="19"/>
      <c r="S13" s="20"/>
    </row>
    <row r="14" spans="1:19" ht="18" customHeight="1">
      <c r="A14" s="15">
        <v>2</v>
      </c>
      <c r="B14" s="6" t="s">
        <v>64</v>
      </c>
      <c r="C14" s="12">
        <v>770</v>
      </c>
      <c r="D14" s="18">
        <v>42989</v>
      </c>
      <c r="E14" s="12">
        <f>15*0.5</f>
        <v>7.5</v>
      </c>
      <c r="F14" s="12">
        <f>5*0.1</f>
        <v>0.5</v>
      </c>
      <c r="G14" s="12">
        <f t="shared" ref="G14:G77" si="0">E14+F14</f>
        <v>8</v>
      </c>
      <c r="H14" s="23"/>
      <c r="I14" s="7"/>
      <c r="J14" s="8"/>
      <c r="K14" s="7"/>
      <c r="L14" s="8"/>
      <c r="M14" s="7"/>
      <c r="N14" s="8"/>
      <c r="O14" s="7"/>
      <c r="P14" s="4"/>
      <c r="R14" s="19"/>
      <c r="S14" s="20"/>
    </row>
    <row r="15" spans="1:19" ht="18" customHeight="1">
      <c r="A15" s="15">
        <v>3</v>
      </c>
      <c r="B15" s="6" t="s">
        <v>63</v>
      </c>
      <c r="C15" s="12">
        <v>228</v>
      </c>
      <c r="D15" s="18">
        <v>42993</v>
      </c>
      <c r="E15" s="12">
        <f t="shared" ref="E15:E30" si="1">15*0.5</f>
        <v>7.5</v>
      </c>
      <c r="F15" s="12">
        <f>5*0.1</f>
        <v>0.5</v>
      </c>
      <c r="G15" s="12">
        <f t="shared" si="0"/>
        <v>8</v>
      </c>
      <c r="H15" s="23"/>
      <c r="I15" s="7"/>
      <c r="J15" s="8"/>
      <c r="K15" s="7"/>
      <c r="L15" s="8"/>
      <c r="M15" s="7"/>
      <c r="N15" s="8"/>
      <c r="O15" s="7"/>
      <c r="P15" s="4"/>
      <c r="R15" s="19"/>
      <c r="S15" s="20"/>
    </row>
    <row r="16" spans="1:19" ht="18" customHeight="1">
      <c r="A16" s="15">
        <v>4</v>
      </c>
      <c r="B16" s="6" t="s">
        <v>62</v>
      </c>
      <c r="C16" s="12">
        <v>800</v>
      </c>
      <c r="D16" s="18">
        <v>42978</v>
      </c>
      <c r="E16" s="12">
        <f t="shared" si="1"/>
        <v>7.5</v>
      </c>
      <c r="F16" s="12">
        <f>0.4+0.3</f>
        <v>0.7</v>
      </c>
      <c r="G16" s="12">
        <f t="shared" si="0"/>
        <v>8.1999999999999993</v>
      </c>
      <c r="H16" s="23"/>
      <c r="I16" s="7"/>
      <c r="J16" s="8"/>
      <c r="K16" s="7"/>
      <c r="L16" s="8"/>
      <c r="M16" s="7"/>
      <c r="N16" s="8"/>
      <c r="O16" s="7"/>
      <c r="P16" s="4"/>
      <c r="R16" s="19"/>
      <c r="S16" s="20"/>
    </row>
    <row r="17" spans="1:19" ht="18.75">
      <c r="A17" s="15">
        <v>5</v>
      </c>
      <c r="B17" s="6" t="s">
        <v>60</v>
      </c>
      <c r="C17" s="12">
        <v>1595</v>
      </c>
      <c r="D17" s="18">
        <v>42960</v>
      </c>
      <c r="E17" s="12">
        <f t="shared" si="1"/>
        <v>7.5</v>
      </c>
      <c r="F17" s="12">
        <f>4*0.1</f>
        <v>0.4</v>
      </c>
      <c r="G17" s="12">
        <f t="shared" si="0"/>
        <v>7.9</v>
      </c>
      <c r="H17" s="24"/>
      <c r="I17" s="9"/>
      <c r="J17" s="9"/>
      <c r="K17" s="9"/>
      <c r="L17" s="9"/>
      <c r="M17" s="9"/>
      <c r="N17" s="9"/>
      <c r="O17" s="9"/>
      <c r="R17" s="19"/>
      <c r="S17" s="20"/>
    </row>
    <row r="18" spans="1:19" ht="18.75">
      <c r="A18" s="15">
        <v>6</v>
      </c>
      <c r="B18" s="6" t="s">
        <v>56</v>
      </c>
      <c r="C18" s="12">
        <v>538.49</v>
      </c>
      <c r="D18" s="18">
        <v>42989</v>
      </c>
      <c r="E18" s="12">
        <f t="shared" si="1"/>
        <v>7.5</v>
      </c>
      <c r="F18" s="12">
        <f>4*0.1</f>
        <v>0.4</v>
      </c>
      <c r="G18" s="12">
        <f t="shared" si="0"/>
        <v>7.9</v>
      </c>
      <c r="H18" s="24"/>
      <c r="I18" s="9"/>
      <c r="J18" s="9"/>
      <c r="K18" s="9"/>
      <c r="L18" s="9"/>
      <c r="M18" s="9"/>
      <c r="N18" s="9"/>
      <c r="O18" s="9"/>
      <c r="R18" s="21"/>
      <c r="S18" s="20"/>
    </row>
    <row r="19" spans="1:19" ht="18.75">
      <c r="A19" s="15">
        <v>7</v>
      </c>
      <c r="B19" s="13" t="s">
        <v>61</v>
      </c>
      <c r="C19" s="14">
        <v>298.5</v>
      </c>
      <c r="D19" s="18">
        <v>42993</v>
      </c>
      <c r="E19" s="12">
        <f t="shared" si="1"/>
        <v>7.5</v>
      </c>
      <c r="F19" s="12">
        <f t="shared" ref="F19:F22" si="2">4*0.1</f>
        <v>0.4</v>
      </c>
      <c r="G19" s="12">
        <f t="shared" si="0"/>
        <v>7.9</v>
      </c>
      <c r="H19" s="24"/>
      <c r="I19" s="9"/>
      <c r="J19" s="9"/>
      <c r="K19" s="9"/>
      <c r="L19" s="9"/>
      <c r="M19" s="9"/>
      <c r="N19" s="9"/>
      <c r="O19" s="9"/>
      <c r="R19" s="19"/>
      <c r="S19" s="20"/>
    </row>
    <row r="20" spans="1:19" ht="18.75">
      <c r="A20" s="15">
        <v>8</v>
      </c>
      <c r="B20" s="6" t="s">
        <v>59</v>
      </c>
      <c r="C20" s="12">
        <v>670</v>
      </c>
      <c r="D20" s="18">
        <v>42993</v>
      </c>
      <c r="E20" s="12">
        <f t="shared" si="1"/>
        <v>7.5</v>
      </c>
      <c r="F20" s="12">
        <f t="shared" si="2"/>
        <v>0.4</v>
      </c>
      <c r="G20" s="12">
        <f t="shared" si="0"/>
        <v>7.9</v>
      </c>
      <c r="H20" s="24"/>
      <c r="I20" s="9"/>
      <c r="J20" s="9"/>
      <c r="K20" s="9"/>
      <c r="L20" s="9"/>
      <c r="M20" s="9"/>
      <c r="N20" s="9"/>
      <c r="O20" s="9"/>
      <c r="R20" s="19"/>
      <c r="S20" s="20"/>
    </row>
    <row r="21" spans="1:19" ht="18.75">
      <c r="A21" s="15">
        <v>9</v>
      </c>
      <c r="B21" s="6" t="s">
        <v>58</v>
      </c>
      <c r="C21" s="12">
        <v>485</v>
      </c>
      <c r="D21" s="18">
        <v>42993</v>
      </c>
      <c r="E21" s="12">
        <f t="shared" si="1"/>
        <v>7.5</v>
      </c>
      <c r="F21" s="12">
        <f t="shared" si="2"/>
        <v>0.4</v>
      </c>
      <c r="G21" s="12">
        <f t="shared" si="0"/>
        <v>7.9</v>
      </c>
      <c r="H21" s="24"/>
      <c r="I21" s="9"/>
      <c r="J21" s="9"/>
      <c r="K21" s="9"/>
      <c r="L21" s="9"/>
      <c r="M21" s="9"/>
      <c r="N21" s="9"/>
      <c r="O21" s="9"/>
      <c r="R21" s="19"/>
      <c r="S21" s="20"/>
    </row>
    <row r="22" spans="1:19" ht="18.75">
      <c r="A22" s="15">
        <v>10</v>
      </c>
      <c r="B22" s="6" t="s">
        <v>57</v>
      </c>
      <c r="C22" s="12">
        <v>520</v>
      </c>
      <c r="D22" s="18">
        <v>42993</v>
      </c>
      <c r="E22" s="12">
        <f t="shared" si="1"/>
        <v>7.5</v>
      </c>
      <c r="F22" s="12">
        <f t="shared" si="2"/>
        <v>0.4</v>
      </c>
      <c r="G22" s="12">
        <f t="shared" si="0"/>
        <v>7.9</v>
      </c>
      <c r="H22" s="24"/>
      <c r="I22" s="9"/>
      <c r="J22" s="9"/>
      <c r="K22" s="9"/>
      <c r="L22" s="9"/>
      <c r="M22" s="9"/>
      <c r="N22" s="9"/>
      <c r="O22" s="9"/>
      <c r="R22" s="19"/>
      <c r="S22" s="20"/>
    </row>
    <row r="23" spans="1:19" ht="18.75">
      <c r="A23" s="15">
        <v>11</v>
      </c>
      <c r="B23" s="6" t="s">
        <v>53</v>
      </c>
      <c r="C23" s="12">
        <v>1005</v>
      </c>
      <c r="D23" s="18">
        <v>42975</v>
      </c>
      <c r="E23" s="12">
        <f t="shared" si="1"/>
        <v>7.5</v>
      </c>
      <c r="F23" s="12">
        <f>3*0.1</f>
        <v>0.30000000000000004</v>
      </c>
      <c r="G23" s="12">
        <f t="shared" si="0"/>
        <v>7.8</v>
      </c>
      <c r="H23" s="24"/>
      <c r="I23" s="9"/>
      <c r="J23" s="9"/>
      <c r="K23" s="9"/>
      <c r="L23" s="9"/>
      <c r="M23" s="9"/>
      <c r="N23" s="9"/>
      <c r="O23" s="9"/>
      <c r="R23" s="22"/>
      <c r="S23" s="20"/>
    </row>
    <row r="24" spans="1:19" ht="18.75">
      <c r="A24" s="15">
        <v>12</v>
      </c>
      <c r="B24" s="6" t="s">
        <v>54</v>
      </c>
      <c r="C24" s="12">
        <v>1125</v>
      </c>
      <c r="D24" s="18">
        <v>42992</v>
      </c>
      <c r="E24" s="12">
        <f t="shared" si="1"/>
        <v>7.5</v>
      </c>
      <c r="F24" s="12">
        <f t="shared" ref="F24:F26" si="3">3*0.1</f>
        <v>0.30000000000000004</v>
      </c>
      <c r="G24" s="12">
        <f t="shared" si="0"/>
        <v>7.8</v>
      </c>
      <c r="H24" s="24"/>
      <c r="I24" s="9"/>
      <c r="J24" s="9"/>
      <c r="K24" s="9"/>
      <c r="L24" s="9"/>
      <c r="M24" s="9"/>
      <c r="N24" s="9"/>
      <c r="O24" s="9"/>
      <c r="R24" s="22"/>
      <c r="S24" s="20"/>
    </row>
    <row r="25" spans="1:19" ht="18.75">
      <c r="A25" s="15">
        <v>13</v>
      </c>
      <c r="B25" s="6" t="s">
        <v>55</v>
      </c>
      <c r="C25" s="12">
        <v>1363</v>
      </c>
      <c r="D25" s="18">
        <v>42993</v>
      </c>
      <c r="E25" s="12">
        <f t="shared" si="1"/>
        <v>7.5</v>
      </c>
      <c r="F25" s="12">
        <f t="shared" si="3"/>
        <v>0.30000000000000004</v>
      </c>
      <c r="G25" s="12">
        <f t="shared" si="0"/>
        <v>7.8</v>
      </c>
      <c r="H25" s="24"/>
      <c r="I25" s="9"/>
      <c r="J25" s="9"/>
      <c r="K25" s="9"/>
      <c r="L25" s="9"/>
      <c r="M25" s="9"/>
      <c r="N25" s="9"/>
      <c r="O25" s="9"/>
      <c r="R25" s="22"/>
      <c r="S25" s="20"/>
    </row>
    <row r="26" spans="1:19" ht="18.75">
      <c r="A26" s="15">
        <v>14</v>
      </c>
      <c r="B26" s="6" t="s">
        <v>52</v>
      </c>
      <c r="C26" s="12">
        <v>2000</v>
      </c>
      <c r="D26" s="18">
        <v>42993</v>
      </c>
      <c r="E26" s="12">
        <f t="shared" si="1"/>
        <v>7.5</v>
      </c>
      <c r="F26" s="12">
        <f t="shared" si="3"/>
        <v>0.30000000000000004</v>
      </c>
      <c r="G26" s="12">
        <f t="shared" si="0"/>
        <v>7.8</v>
      </c>
      <c r="H26" s="24"/>
      <c r="I26" s="9"/>
      <c r="J26" s="9"/>
      <c r="K26" s="9"/>
      <c r="L26" s="9"/>
      <c r="M26" s="9"/>
      <c r="N26" s="9"/>
      <c r="O26" s="9"/>
      <c r="R26" s="22"/>
      <c r="S26" s="20"/>
    </row>
    <row r="27" spans="1:19" ht="18.75">
      <c r="A27" s="15">
        <v>15</v>
      </c>
      <c r="B27" s="6" t="s">
        <v>106</v>
      </c>
      <c r="C27" s="12">
        <v>1218</v>
      </c>
      <c r="D27" s="18">
        <v>43315</v>
      </c>
      <c r="E27" s="12">
        <f t="shared" si="1"/>
        <v>7.5</v>
      </c>
      <c r="F27" s="12">
        <f>2*0.1</f>
        <v>0.2</v>
      </c>
      <c r="G27" s="12">
        <f t="shared" si="0"/>
        <v>7.7</v>
      </c>
      <c r="H27" s="24"/>
      <c r="I27" s="9"/>
      <c r="J27" s="9"/>
      <c r="K27" s="9"/>
      <c r="L27" s="9"/>
      <c r="M27" s="9"/>
      <c r="N27" s="9"/>
      <c r="O27" s="9"/>
      <c r="R27" s="22"/>
      <c r="S27" s="20"/>
    </row>
    <row r="28" spans="1:19" ht="18.75">
      <c r="A28" s="15">
        <v>16</v>
      </c>
      <c r="B28" s="6" t="s">
        <v>51</v>
      </c>
      <c r="C28" s="12">
        <v>1350</v>
      </c>
      <c r="D28" s="18">
        <v>42980</v>
      </c>
      <c r="E28" s="12">
        <f t="shared" si="1"/>
        <v>7.5</v>
      </c>
      <c r="F28" s="12">
        <f t="shared" ref="F28:F29" si="4">2*0.1</f>
        <v>0.2</v>
      </c>
      <c r="G28" s="12">
        <f t="shared" si="0"/>
        <v>7.7</v>
      </c>
      <c r="H28" s="9"/>
      <c r="I28" s="24"/>
      <c r="J28" s="9"/>
      <c r="K28" s="9"/>
      <c r="L28" s="9"/>
      <c r="M28" s="9"/>
      <c r="N28" s="9"/>
      <c r="O28" s="9"/>
      <c r="R28" s="22"/>
      <c r="S28" s="20"/>
    </row>
    <row r="29" spans="1:19" ht="18.75">
      <c r="A29" s="15">
        <v>17</v>
      </c>
      <c r="B29" s="6" t="s">
        <v>105</v>
      </c>
      <c r="C29" s="12">
        <v>700</v>
      </c>
      <c r="D29" s="18">
        <v>42993</v>
      </c>
      <c r="E29" s="12">
        <f t="shared" si="1"/>
        <v>7.5</v>
      </c>
      <c r="F29" s="12">
        <f t="shared" si="4"/>
        <v>0.2</v>
      </c>
      <c r="G29" s="12">
        <f t="shared" si="0"/>
        <v>7.7</v>
      </c>
      <c r="H29" s="9"/>
      <c r="I29" s="24"/>
      <c r="J29" s="9"/>
      <c r="K29" s="9"/>
      <c r="L29" s="9"/>
      <c r="M29" s="9"/>
      <c r="N29" s="9"/>
      <c r="O29" s="9"/>
      <c r="R29" s="22"/>
      <c r="S29" s="20"/>
    </row>
    <row r="30" spans="1:19" ht="18.75">
      <c r="A30" s="15">
        <v>18</v>
      </c>
      <c r="B30" s="6" t="s">
        <v>50</v>
      </c>
      <c r="C30" s="12">
        <v>770</v>
      </c>
      <c r="D30" s="18">
        <v>42992</v>
      </c>
      <c r="E30" s="12">
        <f t="shared" si="1"/>
        <v>7.5</v>
      </c>
      <c r="F30" s="12">
        <v>0</v>
      </c>
      <c r="G30" s="12">
        <f t="shared" si="0"/>
        <v>7.5</v>
      </c>
      <c r="H30" s="9"/>
      <c r="I30" s="24"/>
      <c r="J30" s="9"/>
      <c r="K30" s="9"/>
      <c r="L30" s="9"/>
      <c r="M30" s="9"/>
      <c r="N30" s="9"/>
      <c r="O30" s="9"/>
      <c r="R30" s="22"/>
      <c r="S30" s="20"/>
    </row>
    <row r="31" spans="1:19" ht="18.75">
      <c r="A31" s="15">
        <v>19</v>
      </c>
      <c r="B31" s="6" t="s">
        <v>104</v>
      </c>
      <c r="C31" s="17" t="s">
        <v>18</v>
      </c>
      <c r="D31" s="18">
        <v>42968</v>
      </c>
      <c r="E31" s="12">
        <f>10*0.5</f>
        <v>5</v>
      </c>
      <c r="F31" s="12">
        <f>4*0.1</f>
        <v>0.4</v>
      </c>
      <c r="G31" s="12">
        <f t="shared" si="0"/>
        <v>5.4</v>
      </c>
      <c r="H31" s="9"/>
      <c r="I31" s="24"/>
      <c r="J31" s="9"/>
      <c r="K31" s="9"/>
      <c r="L31" s="9"/>
      <c r="M31" s="9"/>
      <c r="N31" s="9"/>
      <c r="O31" s="9"/>
      <c r="R31" s="22"/>
      <c r="S31" s="20"/>
    </row>
    <row r="32" spans="1:19" ht="18.75">
      <c r="A32" s="15">
        <v>20</v>
      </c>
      <c r="B32" s="6" t="s">
        <v>48</v>
      </c>
      <c r="C32" s="12">
        <v>144</v>
      </c>
      <c r="D32" s="18">
        <v>42976</v>
      </c>
      <c r="E32" s="12">
        <f t="shared" ref="E32:E69" si="5">10*0.5</f>
        <v>5</v>
      </c>
      <c r="F32" s="12">
        <f t="shared" ref="F32:F43" si="6">4*0.1</f>
        <v>0.4</v>
      </c>
      <c r="G32" s="12">
        <f t="shared" si="0"/>
        <v>5.4</v>
      </c>
      <c r="H32" s="9"/>
      <c r="I32" s="24"/>
      <c r="J32" s="9"/>
      <c r="K32" s="9"/>
      <c r="L32" s="9"/>
      <c r="M32" s="9"/>
      <c r="N32" s="9"/>
      <c r="O32" s="9"/>
      <c r="R32" s="22"/>
      <c r="S32" s="20"/>
    </row>
    <row r="33" spans="1:19" ht="18.75">
      <c r="A33" s="15">
        <v>21</v>
      </c>
      <c r="B33" s="6" t="s">
        <v>47</v>
      </c>
      <c r="C33" s="17">
        <v>644</v>
      </c>
      <c r="D33" s="18">
        <v>42983</v>
      </c>
      <c r="E33" s="12">
        <f t="shared" si="5"/>
        <v>5</v>
      </c>
      <c r="F33" s="12">
        <f t="shared" si="6"/>
        <v>0.4</v>
      </c>
      <c r="G33" s="12">
        <f t="shared" si="0"/>
        <v>5.4</v>
      </c>
      <c r="H33" s="9"/>
      <c r="I33" s="24"/>
      <c r="J33" s="9"/>
      <c r="K33" s="9"/>
      <c r="L33" s="9"/>
      <c r="M33" s="9"/>
      <c r="N33" s="9"/>
      <c r="O33" s="9"/>
      <c r="R33" s="22"/>
      <c r="S33" s="20"/>
    </row>
    <row r="34" spans="1:19" ht="18.75">
      <c r="A34" s="15">
        <v>22</v>
      </c>
      <c r="B34" s="6" t="s">
        <v>102</v>
      </c>
      <c r="C34" s="12">
        <v>457.35</v>
      </c>
      <c r="D34" s="18">
        <v>42985</v>
      </c>
      <c r="E34" s="12">
        <f t="shared" si="5"/>
        <v>5</v>
      </c>
      <c r="F34" s="12">
        <f t="shared" si="6"/>
        <v>0.4</v>
      </c>
      <c r="G34" s="12">
        <f t="shared" si="0"/>
        <v>5.4</v>
      </c>
      <c r="H34" s="9"/>
      <c r="I34" s="24"/>
      <c r="J34" s="9"/>
      <c r="K34" s="9"/>
      <c r="L34" s="9"/>
      <c r="M34" s="9"/>
      <c r="N34" s="9"/>
      <c r="O34" s="9"/>
      <c r="R34" s="22"/>
      <c r="S34" s="20"/>
    </row>
    <row r="35" spans="1:19" ht="18.75">
      <c r="A35" s="15">
        <v>23</v>
      </c>
      <c r="B35" s="6" t="s">
        <v>44</v>
      </c>
      <c r="C35" s="12">
        <v>819</v>
      </c>
      <c r="D35" s="18">
        <v>42985</v>
      </c>
      <c r="E35" s="12">
        <f t="shared" si="5"/>
        <v>5</v>
      </c>
      <c r="F35" s="12">
        <f t="shared" si="6"/>
        <v>0.4</v>
      </c>
      <c r="G35" s="12">
        <f t="shared" si="0"/>
        <v>5.4</v>
      </c>
      <c r="H35" s="9"/>
      <c r="I35" s="24"/>
      <c r="J35" s="9"/>
      <c r="K35" s="9"/>
      <c r="L35" s="9"/>
      <c r="M35" s="9"/>
      <c r="N35" s="9"/>
      <c r="O35" s="9"/>
      <c r="R35" s="22"/>
      <c r="S35" s="20"/>
    </row>
    <row r="36" spans="1:19" ht="18.75">
      <c r="A36" s="15">
        <v>24</v>
      </c>
      <c r="B36" s="6" t="s">
        <v>103</v>
      </c>
      <c r="C36" s="12">
        <v>481</v>
      </c>
      <c r="D36" s="18">
        <v>42992</v>
      </c>
      <c r="E36" s="12">
        <f t="shared" si="5"/>
        <v>5</v>
      </c>
      <c r="F36" s="12">
        <f t="shared" si="6"/>
        <v>0.4</v>
      </c>
      <c r="G36" s="12">
        <f t="shared" si="0"/>
        <v>5.4</v>
      </c>
      <c r="H36" s="9"/>
      <c r="I36" s="24"/>
      <c r="J36" s="9"/>
      <c r="K36" s="9"/>
      <c r="L36" s="9"/>
      <c r="M36" s="9"/>
      <c r="N36" s="9"/>
      <c r="O36" s="9"/>
      <c r="R36" s="22"/>
      <c r="S36" s="20"/>
    </row>
    <row r="37" spans="1:19" ht="18.75">
      <c r="A37" s="15">
        <v>25</v>
      </c>
      <c r="B37" s="6" t="s">
        <v>45</v>
      </c>
      <c r="C37" s="12">
        <v>1230</v>
      </c>
      <c r="D37" s="18">
        <v>42992</v>
      </c>
      <c r="E37" s="12">
        <f t="shared" si="5"/>
        <v>5</v>
      </c>
      <c r="F37" s="12">
        <f t="shared" si="6"/>
        <v>0.4</v>
      </c>
      <c r="G37" s="12">
        <f t="shared" si="0"/>
        <v>5.4</v>
      </c>
      <c r="H37" s="9"/>
      <c r="I37" s="24"/>
      <c r="J37" s="9"/>
      <c r="K37" s="9"/>
      <c r="L37" s="9"/>
      <c r="M37" s="9"/>
      <c r="N37" s="9"/>
      <c r="O37" s="9"/>
      <c r="R37" s="22"/>
    </row>
    <row r="38" spans="1:19" ht="18.75">
      <c r="A38" s="15">
        <v>26</v>
      </c>
      <c r="B38" s="6" t="s">
        <v>49</v>
      </c>
      <c r="C38" s="12">
        <v>510</v>
      </c>
      <c r="D38" s="18">
        <v>42993</v>
      </c>
      <c r="E38" s="12">
        <f t="shared" si="5"/>
        <v>5</v>
      </c>
      <c r="F38" s="12">
        <f t="shared" si="6"/>
        <v>0.4</v>
      </c>
      <c r="G38" s="12">
        <f t="shared" si="0"/>
        <v>5.4</v>
      </c>
      <c r="H38" s="9"/>
      <c r="I38" s="24"/>
      <c r="J38" s="9"/>
      <c r="K38" s="9"/>
      <c r="L38" s="9"/>
      <c r="M38" s="9"/>
      <c r="N38" s="9"/>
      <c r="O38" s="9"/>
      <c r="R38" s="22"/>
    </row>
    <row r="39" spans="1:19" ht="18.75">
      <c r="A39" s="15">
        <v>27</v>
      </c>
      <c r="B39" s="6" t="s">
        <v>46</v>
      </c>
      <c r="C39" s="12">
        <v>130</v>
      </c>
      <c r="D39" s="18">
        <v>42993</v>
      </c>
      <c r="E39" s="12">
        <f t="shared" si="5"/>
        <v>5</v>
      </c>
      <c r="F39" s="12">
        <f t="shared" si="6"/>
        <v>0.4</v>
      </c>
      <c r="G39" s="12">
        <f t="shared" si="0"/>
        <v>5.4</v>
      </c>
      <c r="H39" s="9"/>
      <c r="I39" s="24"/>
      <c r="J39" s="9"/>
      <c r="K39" s="9"/>
      <c r="L39" s="9"/>
      <c r="M39" s="9"/>
      <c r="N39" s="9"/>
      <c r="O39" s="9"/>
      <c r="R39" s="22"/>
    </row>
    <row r="40" spans="1:19" ht="18.75">
      <c r="A40" s="15">
        <v>28</v>
      </c>
      <c r="B40" s="6" t="s">
        <v>42</v>
      </c>
      <c r="C40" s="12">
        <v>150</v>
      </c>
      <c r="D40" s="18">
        <v>42993</v>
      </c>
      <c r="E40" s="12">
        <f t="shared" si="5"/>
        <v>5</v>
      </c>
      <c r="F40" s="12">
        <f t="shared" si="6"/>
        <v>0.4</v>
      </c>
      <c r="G40" s="12">
        <f t="shared" si="0"/>
        <v>5.4</v>
      </c>
      <c r="H40" s="9"/>
      <c r="I40" s="24"/>
      <c r="J40" s="9"/>
      <c r="K40" s="9"/>
      <c r="L40" s="9"/>
      <c r="M40" s="9"/>
      <c r="N40" s="9"/>
      <c r="O40" s="9"/>
      <c r="R40" s="22"/>
    </row>
    <row r="41" spans="1:19" ht="18.75">
      <c r="A41" s="15">
        <v>29</v>
      </c>
      <c r="B41" s="6" t="s">
        <v>41</v>
      </c>
      <c r="C41" s="17">
        <v>550</v>
      </c>
      <c r="D41" s="18">
        <v>42993</v>
      </c>
      <c r="E41" s="12">
        <f t="shared" si="5"/>
        <v>5</v>
      </c>
      <c r="F41" s="12">
        <f t="shared" si="6"/>
        <v>0.4</v>
      </c>
      <c r="G41" s="12">
        <f t="shared" si="0"/>
        <v>5.4</v>
      </c>
      <c r="H41" s="9"/>
      <c r="I41" s="24"/>
      <c r="J41" s="9"/>
      <c r="K41" s="9"/>
      <c r="L41" s="9"/>
      <c r="M41" s="9"/>
      <c r="N41" s="9"/>
      <c r="O41" s="9"/>
      <c r="R41" s="22"/>
    </row>
    <row r="42" spans="1:19" ht="18.75">
      <c r="A42" s="15">
        <v>30</v>
      </c>
      <c r="B42" s="6" t="s">
        <v>40</v>
      </c>
      <c r="C42" s="17">
        <v>196</v>
      </c>
      <c r="D42" s="18">
        <v>42993</v>
      </c>
      <c r="E42" s="12">
        <f t="shared" si="5"/>
        <v>5</v>
      </c>
      <c r="F42" s="12">
        <f t="shared" si="6"/>
        <v>0.4</v>
      </c>
      <c r="G42" s="12">
        <f t="shared" si="0"/>
        <v>5.4</v>
      </c>
      <c r="H42" s="9"/>
      <c r="I42" s="24"/>
      <c r="J42" s="9"/>
      <c r="K42" s="9"/>
      <c r="L42" s="9"/>
      <c r="M42" s="9"/>
      <c r="N42" s="9"/>
      <c r="O42" s="9"/>
      <c r="R42" s="22"/>
    </row>
    <row r="43" spans="1:19" ht="18.75">
      <c r="A43" s="15">
        <v>31</v>
      </c>
      <c r="B43" s="6" t="s">
        <v>17</v>
      </c>
      <c r="C43" s="17">
        <v>500</v>
      </c>
      <c r="D43" s="18">
        <v>42993</v>
      </c>
      <c r="E43" s="12">
        <f t="shared" si="5"/>
        <v>5</v>
      </c>
      <c r="F43" s="12">
        <f t="shared" si="6"/>
        <v>0.4</v>
      </c>
      <c r="G43" s="12">
        <f t="shared" si="0"/>
        <v>5.4</v>
      </c>
      <c r="H43" s="9"/>
      <c r="I43" s="24"/>
      <c r="J43" s="9"/>
      <c r="K43" s="9"/>
      <c r="L43" s="9"/>
      <c r="M43" s="9"/>
      <c r="N43" s="9"/>
      <c r="O43" s="9"/>
      <c r="R43" s="22"/>
    </row>
    <row r="44" spans="1:19" ht="18.75">
      <c r="A44" s="15">
        <v>32</v>
      </c>
      <c r="B44" s="6" t="s">
        <v>38</v>
      </c>
      <c r="C44" s="12">
        <v>1200</v>
      </c>
      <c r="D44" s="18">
        <v>43325</v>
      </c>
      <c r="E44" s="12">
        <f t="shared" si="5"/>
        <v>5</v>
      </c>
      <c r="F44" s="12">
        <f>3*0.1</f>
        <v>0.30000000000000004</v>
      </c>
      <c r="G44" s="12">
        <f t="shared" si="0"/>
        <v>5.3</v>
      </c>
      <c r="H44" s="9"/>
      <c r="I44" s="24"/>
      <c r="J44" s="9"/>
      <c r="K44" s="9"/>
      <c r="L44" s="9"/>
      <c r="M44" s="9"/>
      <c r="N44" s="9"/>
      <c r="O44" s="9"/>
      <c r="R44" s="22"/>
    </row>
    <row r="45" spans="1:19" ht="18.75">
      <c r="A45" s="15">
        <v>33</v>
      </c>
      <c r="B45" s="6" t="s">
        <v>20</v>
      </c>
      <c r="C45" s="12">
        <v>450</v>
      </c>
      <c r="D45" s="18">
        <v>42962</v>
      </c>
      <c r="E45" s="12">
        <f t="shared" si="5"/>
        <v>5</v>
      </c>
      <c r="F45" s="12">
        <f t="shared" ref="F45:F62" si="7">3*0.1</f>
        <v>0.30000000000000004</v>
      </c>
      <c r="G45" s="12">
        <f t="shared" si="0"/>
        <v>5.3</v>
      </c>
      <c r="H45" s="9"/>
      <c r="I45" s="31"/>
      <c r="J45" s="9"/>
      <c r="K45" s="24"/>
      <c r="L45" s="9"/>
      <c r="M45" s="9"/>
      <c r="N45" s="9"/>
      <c r="O45" s="9"/>
      <c r="R45" s="22"/>
    </row>
    <row r="46" spans="1:19" ht="18.75">
      <c r="A46" s="15">
        <v>34</v>
      </c>
      <c r="B46" s="6" t="s">
        <v>29</v>
      </c>
      <c r="C46" s="17">
        <v>1085</v>
      </c>
      <c r="D46" s="18">
        <v>42971</v>
      </c>
      <c r="E46" s="12">
        <f t="shared" si="5"/>
        <v>5</v>
      </c>
      <c r="F46" s="12">
        <f t="shared" si="7"/>
        <v>0.30000000000000004</v>
      </c>
      <c r="G46" s="12">
        <f t="shared" si="0"/>
        <v>5.3</v>
      </c>
      <c r="H46" s="9"/>
      <c r="I46" s="31"/>
      <c r="J46" s="9"/>
      <c r="K46" s="24"/>
      <c r="L46" s="9"/>
      <c r="M46" s="9"/>
      <c r="N46" s="9"/>
      <c r="O46" s="9"/>
      <c r="R46" s="22"/>
    </row>
    <row r="47" spans="1:19" ht="18.75">
      <c r="A47" s="15">
        <v>35</v>
      </c>
      <c r="B47" s="6" t="s">
        <v>37</v>
      </c>
      <c r="C47" s="12">
        <v>770</v>
      </c>
      <c r="D47" s="18">
        <v>42976</v>
      </c>
      <c r="E47" s="12">
        <f t="shared" si="5"/>
        <v>5</v>
      </c>
      <c r="F47" s="12">
        <f t="shared" si="7"/>
        <v>0.30000000000000004</v>
      </c>
      <c r="G47" s="12">
        <f t="shared" si="0"/>
        <v>5.3</v>
      </c>
      <c r="H47" s="9"/>
      <c r="I47" s="31"/>
      <c r="J47" s="9"/>
      <c r="K47" s="24"/>
      <c r="L47" s="9"/>
      <c r="M47" s="9"/>
      <c r="N47" s="9"/>
      <c r="O47" s="9"/>
      <c r="R47" s="22"/>
    </row>
    <row r="48" spans="1:19" ht="18.75">
      <c r="A48" s="15">
        <v>36</v>
      </c>
      <c r="B48" s="6" t="s">
        <v>31</v>
      </c>
      <c r="C48" s="12">
        <v>400</v>
      </c>
      <c r="D48" s="18">
        <v>42982</v>
      </c>
      <c r="E48" s="12">
        <f t="shared" si="5"/>
        <v>5</v>
      </c>
      <c r="F48" s="12">
        <f t="shared" si="7"/>
        <v>0.30000000000000004</v>
      </c>
      <c r="G48" s="12">
        <f t="shared" si="0"/>
        <v>5.3</v>
      </c>
      <c r="H48" s="9"/>
      <c r="I48" s="31"/>
      <c r="J48" s="9"/>
      <c r="K48" s="24"/>
      <c r="L48" s="9"/>
      <c r="M48" s="9"/>
      <c r="N48" s="9"/>
      <c r="O48" s="9"/>
      <c r="R48" s="22"/>
    </row>
    <row r="49" spans="1:19" ht="18.75">
      <c r="A49" s="15">
        <v>37</v>
      </c>
      <c r="B49" s="6" t="s">
        <v>34</v>
      </c>
      <c r="C49" s="17">
        <v>368</v>
      </c>
      <c r="D49" s="18">
        <v>42983</v>
      </c>
      <c r="E49" s="12">
        <f t="shared" si="5"/>
        <v>5</v>
      </c>
      <c r="F49" s="12">
        <f t="shared" si="7"/>
        <v>0.30000000000000004</v>
      </c>
      <c r="G49" s="12">
        <f t="shared" si="0"/>
        <v>5.3</v>
      </c>
      <c r="H49" s="9"/>
      <c r="I49" s="31"/>
      <c r="J49" s="9"/>
      <c r="K49" s="24"/>
      <c r="L49" s="9"/>
      <c r="M49" s="9"/>
      <c r="N49" s="9"/>
      <c r="O49" s="9"/>
      <c r="R49" s="22"/>
    </row>
    <row r="50" spans="1:19" ht="18.75">
      <c r="A50" s="15">
        <v>38</v>
      </c>
      <c r="B50" s="6" t="s">
        <v>22</v>
      </c>
      <c r="C50" s="12">
        <v>858</v>
      </c>
      <c r="D50" s="18">
        <v>42983</v>
      </c>
      <c r="E50" s="12">
        <f t="shared" si="5"/>
        <v>5</v>
      </c>
      <c r="F50" s="12">
        <f t="shared" si="7"/>
        <v>0.30000000000000004</v>
      </c>
      <c r="G50" s="12">
        <f t="shared" si="0"/>
        <v>5.3</v>
      </c>
      <c r="H50" s="9"/>
      <c r="I50" s="31"/>
      <c r="J50" s="9"/>
      <c r="K50" s="24"/>
      <c r="L50" s="9"/>
      <c r="M50" s="9"/>
      <c r="N50" s="9"/>
      <c r="O50" s="9"/>
      <c r="R50" s="22"/>
    </row>
    <row r="51" spans="1:19" ht="18.75">
      <c r="A51" s="15">
        <v>39</v>
      </c>
      <c r="B51" s="6" t="s">
        <v>43</v>
      </c>
      <c r="C51" s="12">
        <v>620</v>
      </c>
      <c r="D51" s="18">
        <v>42986</v>
      </c>
      <c r="E51" s="12">
        <f t="shared" si="5"/>
        <v>5</v>
      </c>
      <c r="F51" s="12">
        <f t="shared" si="7"/>
        <v>0.30000000000000004</v>
      </c>
      <c r="G51" s="12">
        <f t="shared" si="0"/>
        <v>5.3</v>
      </c>
      <c r="H51" s="9"/>
      <c r="I51" s="9"/>
      <c r="J51" s="9"/>
      <c r="K51" s="24"/>
      <c r="L51" s="9"/>
      <c r="M51" s="9"/>
      <c r="N51" s="9"/>
      <c r="O51" s="9"/>
      <c r="R51" s="22"/>
    </row>
    <row r="52" spans="1:19" ht="18.75">
      <c r="A52" s="15">
        <v>40</v>
      </c>
      <c r="B52" s="6" t="s">
        <v>32</v>
      </c>
      <c r="C52" s="12">
        <v>610</v>
      </c>
      <c r="D52" s="18">
        <v>42986</v>
      </c>
      <c r="E52" s="12">
        <f t="shared" si="5"/>
        <v>5</v>
      </c>
      <c r="F52" s="12">
        <f t="shared" si="7"/>
        <v>0.30000000000000004</v>
      </c>
      <c r="G52" s="12">
        <f t="shared" si="0"/>
        <v>5.3</v>
      </c>
      <c r="H52" s="9"/>
      <c r="I52" s="9"/>
      <c r="J52" s="9"/>
      <c r="K52" s="24"/>
      <c r="L52" s="9"/>
      <c r="M52" s="9"/>
      <c r="N52" s="9"/>
      <c r="O52" s="9"/>
      <c r="R52" s="22"/>
    </row>
    <row r="53" spans="1:19" ht="18.75">
      <c r="A53" s="15">
        <v>41</v>
      </c>
      <c r="B53" s="6" t="s">
        <v>30</v>
      </c>
      <c r="C53" s="12">
        <v>850</v>
      </c>
      <c r="D53" s="18">
        <v>42986</v>
      </c>
      <c r="E53" s="12">
        <f t="shared" si="5"/>
        <v>5</v>
      </c>
      <c r="F53" s="12">
        <f t="shared" si="7"/>
        <v>0.30000000000000004</v>
      </c>
      <c r="G53" s="12">
        <f t="shared" si="0"/>
        <v>5.3</v>
      </c>
      <c r="H53" s="9"/>
      <c r="I53" s="9"/>
      <c r="J53" s="9"/>
      <c r="K53" s="24"/>
      <c r="L53" s="9"/>
      <c r="M53" s="9"/>
      <c r="N53" s="9"/>
      <c r="O53" s="9"/>
      <c r="R53" s="22"/>
    </row>
    <row r="54" spans="1:19" ht="18.75">
      <c r="A54" s="15">
        <v>42</v>
      </c>
      <c r="B54" s="6" t="s">
        <v>19</v>
      </c>
      <c r="C54" s="17">
        <v>856</v>
      </c>
      <c r="D54" s="18">
        <v>42989</v>
      </c>
      <c r="E54" s="12">
        <f t="shared" si="5"/>
        <v>5</v>
      </c>
      <c r="F54" s="12">
        <f t="shared" si="7"/>
        <v>0.30000000000000004</v>
      </c>
      <c r="G54" s="12">
        <f t="shared" si="0"/>
        <v>5.3</v>
      </c>
      <c r="H54" s="9"/>
      <c r="I54" s="9"/>
      <c r="J54" s="9"/>
      <c r="K54" s="24"/>
      <c r="L54" s="9"/>
      <c r="M54" s="9"/>
      <c r="N54" s="9"/>
      <c r="O54" s="9"/>
      <c r="R54" s="22"/>
    </row>
    <row r="55" spans="1:19" ht="18.75">
      <c r="A55" s="15">
        <v>43</v>
      </c>
      <c r="B55" s="6" t="s">
        <v>9</v>
      </c>
      <c r="C55" s="12">
        <v>375</v>
      </c>
      <c r="D55" s="18">
        <v>42992</v>
      </c>
      <c r="E55" s="12">
        <f t="shared" si="5"/>
        <v>5</v>
      </c>
      <c r="F55" s="12">
        <f t="shared" si="7"/>
        <v>0.30000000000000004</v>
      </c>
      <c r="G55" s="12">
        <f t="shared" si="0"/>
        <v>5.3</v>
      </c>
      <c r="H55" s="9"/>
      <c r="I55" s="9"/>
      <c r="J55" s="9"/>
      <c r="K55" s="24"/>
      <c r="L55" s="9"/>
      <c r="M55" s="9"/>
      <c r="N55" s="9"/>
      <c r="O55" s="9"/>
      <c r="R55" s="22"/>
    </row>
    <row r="56" spans="1:19" ht="18.75">
      <c r="A56" s="15">
        <v>44</v>
      </c>
      <c r="B56" s="6" t="s">
        <v>39</v>
      </c>
      <c r="C56" s="12">
        <v>397.2</v>
      </c>
      <c r="D56" s="18">
        <v>42992</v>
      </c>
      <c r="E56" s="12">
        <f t="shared" si="5"/>
        <v>5</v>
      </c>
      <c r="F56" s="12">
        <f t="shared" si="7"/>
        <v>0.30000000000000004</v>
      </c>
      <c r="G56" s="12">
        <f t="shared" si="0"/>
        <v>5.3</v>
      </c>
      <c r="H56" s="9"/>
      <c r="I56" s="9"/>
      <c r="J56" s="9"/>
      <c r="K56" s="24"/>
      <c r="L56" s="9"/>
      <c r="M56" s="9"/>
      <c r="N56" s="9"/>
      <c r="O56" s="9"/>
      <c r="R56" s="22"/>
    </row>
    <row r="57" spans="1:19" ht="18.75">
      <c r="A57" s="15">
        <v>45</v>
      </c>
      <c r="B57" s="6" t="s">
        <v>35</v>
      </c>
      <c r="C57" s="12">
        <v>744</v>
      </c>
      <c r="D57" s="18">
        <v>42992</v>
      </c>
      <c r="E57" s="12">
        <f t="shared" si="5"/>
        <v>5</v>
      </c>
      <c r="F57" s="12">
        <f t="shared" si="7"/>
        <v>0.30000000000000004</v>
      </c>
      <c r="G57" s="12">
        <f t="shared" si="0"/>
        <v>5.3</v>
      </c>
      <c r="H57" s="9"/>
      <c r="I57" s="9"/>
      <c r="J57" s="9"/>
      <c r="K57" s="24"/>
      <c r="L57" s="9"/>
      <c r="M57" s="9"/>
      <c r="N57" s="9"/>
      <c r="O57" s="9"/>
      <c r="R57" s="22"/>
      <c r="S57" s="20"/>
    </row>
    <row r="58" spans="1:19" ht="18.75">
      <c r="A58" s="15">
        <v>46</v>
      </c>
      <c r="B58" s="6" t="s">
        <v>33</v>
      </c>
      <c r="C58" s="12">
        <v>626</v>
      </c>
      <c r="D58" s="18">
        <v>42992</v>
      </c>
      <c r="E58" s="12">
        <f t="shared" si="5"/>
        <v>5</v>
      </c>
      <c r="F58" s="12">
        <f t="shared" si="7"/>
        <v>0.30000000000000004</v>
      </c>
      <c r="G58" s="12">
        <f t="shared" si="0"/>
        <v>5.3</v>
      </c>
      <c r="H58" s="9"/>
      <c r="I58" s="9"/>
      <c r="J58" s="9"/>
      <c r="K58" s="24"/>
      <c r="L58" s="9"/>
      <c r="M58" s="9"/>
      <c r="N58" s="9"/>
      <c r="O58" s="9"/>
      <c r="R58" s="22"/>
      <c r="S58" s="20"/>
    </row>
    <row r="59" spans="1:19" ht="18.75">
      <c r="A59" s="15">
        <v>47</v>
      </c>
      <c r="B59" s="6" t="s">
        <v>21</v>
      </c>
      <c r="C59" s="17">
        <v>700</v>
      </c>
      <c r="D59" s="18">
        <v>42992</v>
      </c>
      <c r="E59" s="12">
        <f t="shared" si="5"/>
        <v>5</v>
      </c>
      <c r="F59" s="12">
        <f t="shared" si="7"/>
        <v>0.30000000000000004</v>
      </c>
      <c r="G59" s="12">
        <f t="shared" si="0"/>
        <v>5.3</v>
      </c>
      <c r="H59" s="9"/>
      <c r="I59" s="9"/>
      <c r="J59" s="9"/>
      <c r="K59" s="24"/>
      <c r="L59" s="9"/>
      <c r="M59" s="9"/>
      <c r="N59" s="9"/>
      <c r="O59" s="9"/>
      <c r="R59" s="22"/>
      <c r="S59" s="20"/>
    </row>
    <row r="60" spans="1:19" ht="18.75">
      <c r="A60" s="15">
        <v>48</v>
      </c>
      <c r="B60" s="13" t="s">
        <v>101</v>
      </c>
      <c r="C60" s="14">
        <v>1000</v>
      </c>
      <c r="D60" s="18">
        <v>42993</v>
      </c>
      <c r="E60" s="12">
        <f t="shared" si="5"/>
        <v>5</v>
      </c>
      <c r="F60" s="12">
        <f t="shared" si="7"/>
        <v>0.30000000000000004</v>
      </c>
      <c r="G60" s="12">
        <f t="shared" si="0"/>
        <v>5.3</v>
      </c>
      <c r="H60" s="9"/>
      <c r="I60" s="9"/>
      <c r="J60" s="9"/>
      <c r="K60" s="24"/>
      <c r="L60" s="9"/>
      <c r="M60" s="9"/>
      <c r="N60" s="9"/>
      <c r="O60" s="9"/>
      <c r="R60" s="22"/>
      <c r="S60" s="20"/>
    </row>
    <row r="61" spans="1:19" ht="18.75">
      <c r="A61" s="15">
        <v>49</v>
      </c>
      <c r="B61" s="13" t="s">
        <v>13</v>
      </c>
      <c r="C61" s="17">
        <v>503</v>
      </c>
      <c r="D61" s="18">
        <v>42993</v>
      </c>
      <c r="E61" s="12">
        <f t="shared" si="5"/>
        <v>5</v>
      </c>
      <c r="F61" s="12">
        <f t="shared" si="7"/>
        <v>0.30000000000000004</v>
      </c>
      <c r="G61" s="12">
        <f t="shared" si="0"/>
        <v>5.3</v>
      </c>
      <c r="H61" s="9"/>
      <c r="I61" s="9"/>
      <c r="J61" s="9"/>
      <c r="K61" s="24"/>
      <c r="L61" s="9"/>
      <c r="M61" s="9"/>
      <c r="N61" s="9"/>
      <c r="O61" s="9"/>
      <c r="R61" s="22"/>
      <c r="S61" s="20"/>
    </row>
    <row r="62" spans="1:19" ht="18.75">
      <c r="A62" s="15">
        <v>50</v>
      </c>
      <c r="B62" s="6" t="s">
        <v>36</v>
      </c>
      <c r="C62" s="12">
        <v>835</v>
      </c>
      <c r="D62" s="18">
        <v>43007</v>
      </c>
      <c r="E62" s="12">
        <f t="shared" si="5"/>
        <v>5</v>
      </c>
      <c r="F62" s="12">
        <f t="shared" si="7"/>
        <v>0.30000000000000004</v>
      </c>
      <c r="G62" s="12">
        <f t="shared" si="0"/>
        <v>5.3</v>
      </c>
      <c r="H62" s="9"/>
      <c r="I62" s="9"/>
      <c r="J62" s="9"/>
      <c r="K62" s="24"/>
      <c r="L62" s="9"/>
      <c r="M62" s="9"/>
      <c r="N62" s="9"/>
      <c r="O62" s="9"/>
      <c r="R62" s="22"/>
      <c r="S62" s="20"/>
    </row>
    <row r="63" spans="1:19" ht="18.75">
      <c r="A63" s="15">
        <v>51</v>
      </c>
      <c r="B63" s="6" t="s">
        <v>23</v>
      </c>
      <c r="C63" s="12">
        <v>450</v>
      </c>
      <c r="D63" s="18">
        <v>42985</v>
      </c>
      <c r="E63" s="12">
        <f t="shared" si="5"/>
        <v>5</v>
      </c>
      <c r="F63" s="12">
        <f>2*0.1</f>
        <v>0.2</v>
      </c>
      <c r="G63" s="12">
        <f t="shared" si="0"/>
        <v>5.2</v>
      </c>
      <c r="H63" s="9"/>
      <c r="I63" s="9"/>
      <c r="J63" s="9"/>
      <c r="K63" s="24"/>
      <c r="L63" s="9"/>
      <c r="M63" s="9"/>
      <c r="N63" s="9"/>
      <c r="O63" s="9"/>
      <c r="R63" s="22"/>
      <c r="S63" s="20"/>
    </row>
    <row r="64" spans="1:19" ht="18.75">
      <c r="A64" s="15">
        <v>52</v>
      </c>
      <c r="B64" s="6" t="s">
        <v>24</v>
      </c>
      <c r="C64" s="12">
        <v>634</v>
      </c>
      <c r="D64" s="18">
        <v>42985</v>
      </c>
      <c r="E64" s="12">
        <f t="shared" si="5"/>
        <v>5</v>
      </c>
      <c r="F64" s="12">
        <f t="shared" ref="F64:F68" si="8">2*0.1</f>
        <v>0.2</v>
      </c>
      <c r="G64" s="12">
        <f t="shared" si="0"/>
        <v>5.2</v>
      </c>
      <c r="H64" s="9"/>
      <c r="I64" s="9"/>
      <c r="J64" s="9"/>
      <c r="K64" s="24"/>
      <c r="L64" s="9"/>
      <c r="M64" s="9"/>
      <c r="N64" s="9"/>
      <c r="O64" s="9"/>
      <c r="R64" s="22"/>
      <c r="S64" s="20"/>
    </row>
    <row r="65" spans="1:19" ht="18.75">
      <c r="A65" s="15">
        <v>53</v>
      </c>
      <c r="B65" s="6" t="s">
        <v>98</v>
      </c>
      <c r="C65" s="12">
        <v>1002.5</v>
      </c>
      <c r="D65" s="18">
        <v>42993</v>
      </c>
      <c r="E65" s="12">
        <f t="shared" si="5"/>
        <v>5</v>
      </c>
      <c r="F65" s="12">
        <f t="shared" si="8"/>
        <v>0.2</v>
      </c>
      <c r="G65" s="12">
        <f t="shared" si="0"/>
        <v>5.2</v>
      </c>
      <c r="H65" s="9"/>
      <c r="I65" s="9"/>
      <c r="J65" s="9"/>
      <c r="K65" s="24"/>
      <c r="L65" s="9"/>
      <c r="M65" s="9"/>
      <c r="N65" s="9"/>
      <c r="O65" s="9"/>
      <c r="R65" s="22"/>
      <c r="S65" s="20"/>
    </row>
    <row r="66" spans="1:19" ht="18.75">
      <c r="A66" s="15">
        <v>54</v>
      </c>
      <c r="B66" s="6" t="s">
        <v>99</v>
      </c>
      <c r="C66" s="12">
        <v>2800</v>
      </c>
      <c r="D66" s="18">
        <v>42993</v>
      </c>
      <c r="E66" s="12">
        <f t="shared" si="5"/>
        <v>5</v>
      </c>
      <c r="F66" s="12">
        <f t="shared" si="8"/>
        <v>0.2</v>
      </c>
      <c r="G66" s="12">
        <f t="shared" si="0"/>
        <v>5.2</v>
      </c>
      <c r="H66" s="9"/>
      <c r="I66" s="9"/>
      <c r="J66" s="9"/>
      <c r="K66" s="9"/>
      <c r="L66" s="9"/>
      <c r="M66" s="24"/>
      <c r="N66" s="9"/>
      <c r="O66" s="9"/>
      <c r="R66" s="22"/>
      <c r="S66" s="20"/>
    </row>
    <row r="67" spans="1:19" ht="18.75">
      <c r="A67" s="15">
        <v>55</v>
      </c>
      <c r="B67" s="6" t="s">
        <v>100</v>
      </c>
      <c r="C67" s="12">
        <v>1201.5</v>
      </c>
      <c r="D67" s="18">
        <v>42993</v>
      </c>
      <c r="E67" s="12">
        <f t="shared" si="5"/>
        <v>5</v>
      </c>
      <c r="F67" s="12">
        <f t="shared" si="8"/>
        <v>0.2</v>
      </c>
      <c r="G67" s="12">
        <f t="shared" si="0"/>
        <v>5.2</v>
      </c>
      <c r="H67" s="9"/>
      <c r="I67" s="9"/>
      <c r="J67" s="9"/>
      <c r="K67" s="9"/>
      <c r="L67" s="9"/>
      <c r="M67" s="24"/>
      <c r="N67" s="9"/>
      <c r="O67" s="9"/>
      <c r="R67" s="22"/>
      <c r="S67" s="20"/>
    </row>
    <row r="68" spans="1:19" ht="18.75">
      <c r="A68" s="15">
        <v>56</v>
      </c>
      <c r="B68" s="6" t="s">
        <v>25</v>
      </c>
      <c r="C68" s="12">
        <v>1007</v>
      </c>
      <c r="D68" s="18">
        <v>42993</v>
      </c>
      <c r="E68" s="12">
        <f t="shared" si="5"/>
        <v>5</v>
      </c>
      <c r="F68" s="12">
        <f t="shared" si="8"/>
        <v>0.2</v>
      </c>
      <c r="G68" s="12">
        <f t="shared" si="0"/>
        <v>5.2</v>
      </c>
      <c r="H68" s="9"/>
      <c r="I68" s="9"/>
      <c r="J68" s="9"/>
      <c r="K68" s="9"/>
      <c r="L68" s="9"/>
      <c r="M68" s="24"/>
      <c r="N68" s="9"/>
      <c r="O68" s="9"/>
      <c r="R68" s="22"/>
      <c r="S68" s="20"/>
    </row>
    <row r="69" spans="1:19" ht="18.75">
      <c r="A69" s="15">
        <v>57</v>
      </c>
      <c r="B69" s="6" t="s">
        <v>66</v>
      </c>
      <c r="C69" s="12">
        <v>1237.5</v>
      </c>
      <c r="D69" s="18">
        <v>42993</v>
      </c>
      <c r="E69" s="12">
        <f t="shared" si="5"/>
        <v>5</v>
      </c>
      <c r="F69" s="12">
        <v>0</v>
      </c>
      <c r="G69" s="12">
        <f t="shared" si="0"/>
        <v>5</v>
      </c>
      <c r="H69" s="9"/>
      <c r="I69" s="9"/>
      <c r="J69" s="9"/>
      <c r="K69" s="9"/>
      <c r="L69" s="9"/>
      <c r="M69" s="24"/>
      <c r="N69" s="9"/>
      <c r="O69" s="9"/>
      <c r="R69" s="22"/>
      <c r="S69" s="20"/>
    </row>
    <row r="70" spans="1:19" ht="18.75">
      <c r="A70" s="15">
        <v>58</v>
      </c>
      <c r="B70" s="6" t="s">
        <v>27</v>
      </c>
      <c r="C70" s="12">
        <v>600</v>
      </c>
      <c r="D70" s="18">
        <v>42952</v>
      </c>
      <c r="E70" s="12">
        <f>5*0.5</f>
        <v>2.5</v>
      </c>
      <c r="F70" s="12">
        <f>4*0.1</f>
        <v>0.4</v>
      </c>
      <c r="G70" s="12">
        <f t="shared" si="0"/>
        <v>2.9</v>
      </c>
      <c r="H70" s="9"/>
      <c r="I70" s="9"/>
      <c r="J70" s="9"/>
      <c r="K70" s="9"/>
      <c r="L70" s="9"/>
      <c r="M70" s="24"/>
      <c r="N70" s="9"/>
      <c r="O70" s="9"/>
      <c r="R70" s="19"/>
      <c r="S70" s="20"/>
    </row>
    <row r="71" spans="1:19" ht="18.75">
      <c r="A71" s="15">
        <v>59</v>
      </c>
      <c r="B71" s="6" t="s">
        <v>26</v>
      </c>
      <c r="C71" s="12">
        <v>500</v>
      </c>
      <c r="D71" s="18">
        <v>42985</v>
      </c>
      <c r="E71" s="12">
        <f t="shared" ref="E71:E73" si="9">5*0.5</f>
        <v>2.5</v>
      </c>
      <c r="F71" s="12">
        <f t="shared" ref="F71:F76" si="10">4*0.1</f>
        <v>0.4</v>
      </c>
      <c r="G71" s="12">
        <f t="shared" si="0"/>
        <v>2.9</v>
      </c>
      <c r="H71" s="9"/>
      <c r="I71" s="9"/>
      <c r="J71" s="9"/>
      <c r="K71" s="9"/>
      <c r="L71" s="9"/>
      <c r="M71" s="24"/>
      <c r="N71" s="9"/>
      <c r="O71" s="9"/>
      <c r="R71" s="19"/>
      <c r="S71" s="20"/>
    </row>
    <row r="72" spans="1:19" ht="18.75">
      <c r="A72" s="15">
        <v>60</v>
      </c>
      <c r="B72" s="6" t="s">
        <v>15</v>
      </c>
      <c r="C72" s="12">
        <v>1200</v>
      </c>
      <c r="D72" s="18">
        <v>42993</v>
      </c>
      <c r="E72" s="12">
        <f t="shared" si="9"/>
        <v>2.5</v>
      </c>
      <c r="F72" s="12">
        <f t="shared" si="10"/>
        <v>0.4</v>
      </c>
      <c r="G72" s="12">
        <f t="shared" si="0"/>
        <v>2.9</v>
      </c>
      <c r="H72" s="9"/>
      <c r="I72" s="9"/>
      <c r="J72" s="9"/>
      <c r="K72" s="9"/>
      <c r="L72" s="9"/>
      <c r="M72" s="24"/>
      <c r="N72" s="9"/>
      <c r="O72" s="9"/>
      <c r="R72" s="19"/>
      <c r="S72" s="20"/>
    </row>
    <row r="73" spans="1:19" ht="18.75">
      <c r="A73" s="15">
        <v>61</v>
      </c>
      <c r="B73" s="6" t="s">
        <v>28</v>
      </c>
      <c r="C73" s="12">
        <v>500</v>
      </c>
      <c r="D73" s="18">
        <v>42998</v>
      </c>
      <c r="E73" s="12">
        <f t="shared" si="9"/>
        <v>2.5</v>
      </c>
      <c r="F73" s="12">
        <f t="shared" si="10"/>
        <v>0.4</v>
      </c>
      <c r="G73" s="12">
        <f t="shared" si="0"/>
        <v>2.9</v>
      </c>
      <c r="H73" s="9"/>
      <c r="I73" s="9"/>
      <c r="J73" s="9"/>
      <c r="K73" s="9"/>
      <c r="L73" s="9"/>
      <c r="M73" s="24"/>
      <c r="N73" s="9"/>
      <c r="O73" s="9"/>
      <c r="R73" s="19"/>
      <c r="S73" s="20"/>
    </row>
    <row r="74" spans="1:19" ht="18.75">
      <c r="A74" s="25">
        <v>62</v>
      </c>
      <c r="B74" s="27" t="s">
        <v>96</v>
      </c>
      <c r="C74" s="12">
        <v>400</v>
      </c>
      <c r="D74" s="18">
        <v>43033</v>
      </c>
      <c r="E74" s="12">
        <f>10*0.5</f>
        <v>5</v>
      </c>
      <c r="F74" s="12">
        <f t="shared" si="10"/>
        <v>0.4</v>
      </c>
      <c r="G74" s="12">
        <f t="shared" si="0"/>
        <v>5.4</v>
      </c>
      <c r="H74" s="26"/>
      <c r="I74" s="26"/>
      <c r="J74" s="26"/>
      <c r="K74" s="26"/>
      <c r="L74" s="26"/>
      <c r="M74" s="29"/>
      <c r="N74" s="26"/>
      <c r="O74" s="26"/>
      <c r="R74" s="19"/>
    </row>
    <row r="75" spans="1:19" ht="18.75">
      <c r="A75" s="15">
        <v>63</v>
      </c>
      <c r="B75" s="13" t="s">
        <v>97</v>
      </c>
      <c r="C75" s="12">
        <v>540</v>
      </c>
      <c r="D75" s="18" t="s">
        <v>67</v>
      </c>
      <c r="E75" s="12">
        <f>5*0.5</f>
        <v>2.5</v>
      </c>
      <c r="F75" s="12">
        <f t="shared" si="10"/>
        <v>0.4</v>
      </c>
      <c r="G75" s="12">
        <f t="shared" si="0"/>
        <v>2.9</v>
      </c>
      <c r="H75" s="9"/>
      <c r="I75" s="9"/>
      <c r="J75" s="9"/>
      <c r="K75" s="9"/>
      <c r="L75" s="27"/>
      <c r="M75" s="28"/>
      <c r="N75" s="27"/>
      <c r="O75" s="27"/>
      <c r="R75" s="20"/>
    </row>
    <row r="76" spans="1:19" ht="18.75">
      <c r="A76" s="15">
        <v>64</v>
      </c>
      <c r="B76" s="13" t="s">
        <v>68</v>
      </c>
      <c r="C76" s="12">
        <v>1750</v>
      </c>
      <c r="D76" s="18">
        <v>43354</v>
      </c>
      <c r="E76" s="12">
        <f>20*0.5</f>
        <v>10</v>
      </c>
      <c r="F76" s="12">
        <f t="shared" si="10"/>
        <v>0.4</v>
      </c>
      <c r="G76" s="12">
        <f t="shared" si="0"/>
        <v>10.4</v>
      </c>
      <c r="H76" s="9"/>
      <c r="I76" s="9"/>
      <c r="J76" s="9"/>
      <c r="K76" s="9"/>
      <c r="L76" s="9"/>
      <c r="M76" s="9"/>
      <c r="N76" s="9"/>
      <c r="O76" s="24"/>
    </row>
    <row r="77" spans="1:19" ht="18.75">
      <c r="A77" s="15">
        <v>65</v>
      </c>
      <c r="B77" s="13" t="s">
        <v>70</v>
      </c>
      <c r="C77" s="12" t="s">
        <v>87</v>
      </c>
      <c r="D77" s="18">
        <v>43214</v>
      </c>
      <c r="E77" s="12">
        <f t="shared" ref="E77:E79" si="11">20*0.5</f>
        <v>10</v>
      </c>
      <c r="F77" s="12">
        <f>3*0.1</f>
        <v>0.30000000000000004</v>
      </c>
      <c r="G77" s="12">
        <f t="shared" si="0"/>
        <v>10.3</v>
      </c>
      <c r="H77" s="9"/>
      <c r="I77" s="9"/>
      <c r="J77" s="9"/>
      <c r="K77" s="9"/>
      <c r="L77" s="9"/>
      <c r="M77" s="9"/>
      <c r="N77" s="9"/>
      <c r="O77" s="24"/>
    </row>
    <row r="78" spans="1:19" ht="18.75">
      <c r="A78" s="15">
        <v>66</v>
      </c>
      <c r="B78" s="13" t="s">
        <v>71</v>
      </c>
      <c r="C78" s="12">
        <v>390</v>
      </c>
      <c r="D78" s="18">
        <v>43339</v>
      </c>
      <c r="E78" s="12">
        <f t="shared" si="11"/>
        <v>10</v>
      </c>
      <c r="F78" s="12">
        <f>3*0.1</f>
        <v>0.30000000000000004</v>
      </c>
      <c r="G78" s="12">
        <f t="shared" ref="G78:G94" si="12">E78+F78</f>
        <v>10.3</v>
      </c>
      <c r="H78" s="9"/>
      <c r="I78" s="9"/>
      <c r="J78" s="9"/>
      <c r="K78" s="9"/>
      <c r="L78" s="9"/>
      <c r="M78" s="9"/>
      <c r="N78" s="9"/>
      <c r="O78" s="24"/>
    </row>
    <row r="79" spans="1:19" ht="18.75">
      <c r="A79" s="15">
        <v>67</v>
      </c>
      <c r="B79" s="13" t="s">
        <v>72</v>
      </c>
      <c r="C79" s="12">
        <v>731</v>
      </c>
      <c r="D79" s="18">
        <v>43089</v>
      </c>
      <c r="E79" s="12">
        <f t="shared" si="11"/>
        <v>10</v>
      </c>
      <c r="F79" s="12">
        <f>2*0.1</f>
        <v>0.2</v>
      </c>
      <c r="G79" s="12">
        <f t="shared" si="12"/>
        <v>10.199999999999999</v>
      </c>
      <c r="H79" s="9"/>
      <c r="I79" s="9"/>
      <c r="J79" s="9"/>
      <c r="K79" s="9"/>
      <c r="L79" s="9"/>
      <c r="M79" s="9"/>
      <c r="N79" s="9"/>
      <c r="O79" s="24"/>
    </row>
    <row r="80" spans="1:19" ht="18.75">
      <c r="A80" s="15">
        <v>68</v>
      </c>
      <c r="B80" s="13" t="s">
        <v>73</v>
      </c>
      <c r="C80" s="12">
        <v>250</v>
      </c>
      <c r="D80" s="18">
        <v>43353</v>
      </c>
      <c r="E80" s="12">
        <f>15*0.5</f>
        <v>7.5</v>
      </c>
      <c r="F80" s="12">
        <f>4*0.1</f>
        <v>0.4</v>
      </c>
      <c r="G80" s="12">
        <f t="shared" si="12"/>
        <v>7.9</v>
      </c>
      <c r="H80" s="9"/>
      <c r="I80" s="9"/>
      <c r="J80" s="9"/>
      <c r="K80" s="9"/>
      <c r="L80" s="9"/>
      <c r="M80" s="9"/>
      <c r="N80" s="9"/>
      <c r="O80" s="24"/>
    </row>
    <row r="81" spans="1:15" ht="18.75">
      <c r="A81" s="15">
        <v>69</v>
      </c>
      <c r="B81" s="13" t="s">
        <v>74</v>
      </c>
      <c r="C81" s="12">
        <v>1010</v>
      </c>
      <c r="D81" s="18">
        <v>43271</v>
      </c>
      <c r="E81" s="12">
        <f t="shared" ref="E81:E82" si="13">15*0.5</f>
        <v>7.5</v>
      </c>
      <c r="F81" s="12">
        <f>3*0.1</f>
        <v>0.30000000000000004</v>
      </c>
      <c r="G81" s="12">
        <f t="shared" si="12"/>
        <v>7.8</v>
      </c>
      <c r="H81" s="9"/>
      <c r="I81" s="9"/>
      <c r="J81" s="9"/>
      <c r="K81" s="9"/>
      <c r="L81" s="9"/>
      <c r="M81" s="9"/>
      <c r="N81" s="9"/>
      <c r="O81" s="24"/>
    </row>
    <row r="82" spans="1:15" ht="18.75">
      <c r="A82" s="15">
        <v>70</v>
      </c>
      <c r="B82" s="13" t="s">
        <v>69</v>
      </c>
      <c r="C82" s="12">
        <v>1010</v>
      </c>
      <c r="D82" s="18">
        <v>43354</v>
      </c>
      <c r="E82" s="12">
        <f t="shared" si="13"/>
        <v>7.5</v>
      </c>
      <c r="F82" s="12">
        <f>2*0.1</f>
        <v>0.2</v>
      </c>
      <c r="G82" s="12">
        <f t="shared" si="12"/>
        <v>7.7</v>
      </c>
      <c r="H82" s="9"/>
      <c r="I82" s="9"/>
      <c r="J82" s="9"/>
      <c r="K82" s="9"/>
      <c r="L82" s="9"/>
      <c r="M82" s="9"/>
      <c r="N82" s="9"/>
      <c r="O82" s="24"/>
    </row>
    <row r="83" spans="1:15" ht="18.75">
      <c r="A83" s="15">
        <v>71</v>
      </c>
      <c r="B83" s="13" t="s">
        <v>75</v>
      </c>
      <c r="C83" s="12" t="s">
        <v>88</v>
      </c>
      <c r="D83" s="18">
        <v>43074</v>
      </c>
      <c r="E83" s="12">
        <f>10*0.5</f>
        <v>5</v>
      </c>
      <c r="F83" s="12">
        <f>5*0.1</f>
        <v>0.5</v>
      </c>
      <c r="G83" s="12">
        <f t="shared" si="12"/>
        <v>5.5</v>
      </c>
      <c r="H83" s="9"/>
      <c r="I83" s="9"/>
      <c r="J83" s="9"/>
      <c r="K83" s="9"/>
      <c r="L83" s="9"/>
      <c r="M83" s="9"/>
      <c r="N83" s="9"/>
      <c r="O83" s="24"/>
    </row>
    <row r="84" spans="1:15" ht="18.75">
      <c r="A84" s="15">
        <v>72</v>
      </c>
      <c r="B84" s="13" t="s">
        <v>76</v>
      </c>
      <c r="C84" s="12">
        <v>510</v>
      </c>
      <c r="D84" s="18">
        <v>42991</v>
      </c>
      <c r="E84" s="12">
        <f t="shared" ref="E84:E93" si="14">10*0.5</f>
        <v>5</v>
      </c>
      <c r="F84" s="12">
        <f>4*0.1</f>
        <v>0.4</v>
      </c>
      <c r="G84" s="12">
        <f t="shared" si="12"/>
        <v>5.4</v>
      </c>
      <c r="H84" s="9"/>
      <c r="I84" s="9"/>
      <c r="J84" s="9"/>
      <c r="K84" s="9"/>
      <c r="L84" s="9"/>
      <c r="M84" s="9"/>
      <c r="N84" s="9"/>
      <c r="O84" s="24"/>
    </row>
    <row r="85" spans="1:15" ht="18.75">
      <c r="A85" s="15">
        <v>73</v>
      </c>
      <c r="B85" s="13" t="s">
        <v>77</v>
      </c>
      <c r="C85" s="12" t="s">
        <v>89</v>
      </c>
      <c r="D85" s="18">
        <v>43080</v>
      </c>
      <c r="E85" s="12">
        <f t="shared" si="14"/>
        <v>5</v>
      </c>
      <c r="F85" s="12">
        <f t="shared" ref="F85:F88" si="15">4*0.1</f>
        <v>0.4</v>
      </c>
      <c r="G85" s="12">
        <f t="shared" si="12"/>
        <v>5.4</v>
      </c>
      <c r="H85" s="9"/>
      <c r="I85" s="9"/>
      <c r="J85" s="9"/>
      <c r="K85" s="9"/>
      <c r="L85" s="9"/>
      <c r="M85" s="9"/>
      <c r="N85" s="9"/>
      <c r="O85" s="24"/>
    </row>
    <row r="86" spans="1:15" ht="18.75">
      <c r="A86" s="15">
        <v>74</v>
      </c>
      <c r="B86" s="13" t="s">
        <v>78</v>
      </c>
      <c r="C86" s="12">
        <v>300</v>
      </c>
      <c r="D86" s="18">
        <v>43152</v>
      </c>
      <c r="E86" s="12">
        <f t="shared" si="14"/>
        <v>5</v>
      </c>
      <c r="F86" s="12">
        <f t="shared" si="15"/>
        <v>0.4</v>
      </c>
      <c r="G86" s="12">
        <f t="shared" si="12"/>
        <v>5.4</v>
      </c>
      <c r="H86" s="9"/>
      <c r="I86" s="9"/>
      <c r="J86" s="9"/>
      <c r="K86" s="9"/>
      <c r="L86" s="9"/>
      <c r="M86" s="9"/>
      <c r="N86" s="9"/>
      <c r="O86" s="24"/>
    </row>
    <row r="87" spans="1:15" ht="18.75">
      <c r="A87" s="15">
        <v>75</v>
      </c>
      <c r="B87" s="13" t="s">
        <v>79</v>
      </c>
      <c r="C87" s="12">
        <v>1130</v>
      </c>
      <c r="D87" s="18">
        <v>43334</v>
      </c>
      <c r="E87" s="12">
        <f t="shared" si="14"/>
        <v>5</v>
      </c>
      <c r="F87" s="12">
        <f t="shared" si="15"/>
        <v>0.4</v>
      </c>
      <c r="G87" s="12">
        <f t="shared" si="12"/>
        <v>5.4</v>
      </c>
      <c r="H87" s="9"/>
      <c r="I87" s="9"/>
      <c r="J87" s="9"/>
      <c r="K87" s="9"/>
      <c r="L87" s="9"/>
      <c r="M87" s="9"/>
      <c r="N87" s="9"/>
      <c r="O87" s="24"/>
    </row>
    <row r="88" spans="1:15" ht="18.75">
      <c r="A88" s="15">
        <v>76</v>
      </c>
      <c r="B88" s="13" t="s">
        <v>80</v>
      </c>
      <c r="C88" s="12">
        <v>633</v>
      </c>
      <c r="D88" s="18">
        <v>43334</v>
      </c>
      <c r="E88" s="12">
        <f t="shared" si="14"/>
        <v>5</v>
      </c>
      <c r="F88" s="12">
        <f t="shared" si="15"/>
        <v>0.4</v>
      </c>
      <c r="G88" s="12">
        <f t="shared" si="12"/>
        <v>5.4</v>
      </c>
      <c r="H88" s="9"/>
      <c r="I88" s="9"/>
      <c r="J88" s="9"/>
      <c r="K88" s="9"/>
      <c r="L88" s="9"/>
      <c r="M88" s="9"/>
      <c r="N88" s="9"/>
      <c r="O88" s="24"/>
    </row>
    <row r="89" spans="1:15" ht="18.75">
      <c r="A89" s="15">
        <v>77</v>
      </c>
      <c r="B89" s="13" t="s">
        <v>81</v>
      </c>
      <c r="C89" s="12" t="s">
        <v>90</v>
      </c>
      <c r="D89" s="18">
        <v>43231</v>
      </c>
      <c r="E89" s="12">
        <f t="shared" si="14"/>
        <v>5</v>
      </c>
      <c r="F89" s="12">
        <f>3*0.1</f>
        <v>0.30000000000000004</v>
      </c>
      <c r="G89" s="12">
        <f t="shared" si="12"/>
        <v>5.3</v>
      </c>
      <c r="H89" s="9"/>
      <c r="I89" s="9"/>
      <c r="J89" s="9"/>
      <c r="K89" s="9"/>
      <c r="L89" s="9"/>
      <c r="M89" s="9"/>
      <c r="N89" s="9"/>
      <c r="O89" s="24"/>
    </row>
    <row r="90" spans="1:15" ht="18.75">
      <c r="A90" s="15">
        <v>78</v>
      </c>
      <c r="B90" s="13" t="s">
        <v>82</v>
      </c>
      <c r="C90" s="12" t="s">
        <v>91</v>
      </c>
      <c r="D90" s="18">
        <v>43110</v>
      </c>
      <c r="E90" s="12">
        <f t="shared" si="14"/>
        <v>5</v>
      </c>
      <c r="F90" s="12">
        <f>2*0.1</f>
        <v>0.2</v>
      </c>
      <c r="G90" s="12">
        <f t="shared" si="12"/>
        <v>5.2</v>
      </c>
      <c r="H90" s="9"/>
      <c r="I90" s="9"/>
      <c r="J90" s="9"/>
      <c r="K90" s="9"/>
      <c r="L90" s="9"/>
      <c r="M90" s="9"/>
      <c r="N90" s="9"/>
      <c r="O90" s="24"/>
    </row>
    <row r="91" spans="1:15" ht="18.75">
      <c r="A91" s="15">
        <v>79</v>
      </c>
      <c r="B91" s="13" t="s">
        <v>83</v>
      </c>
      <c r="C91" s="12">
        <v>550</v>
      </c>
      <c r="D91" s="18">
        <v>43136</v>
      </c>
      <c r="E91" s="12">
        <f t="shared" si="14"/>
        <v>5</v>
      </c>
      <c r="F91" s="12">
        <f>1*0.1</f>
        <v>0.1</v>
      </c>
      <c r="G91" s="12">
        <f t="shared" si="12"/>
        <v>5.0999999999999996</v>
      </c>
      <c r="H91" s="9"/>
      <c r="I91" s="9"/>
      <c r="J91" s="9"/>
      <c r="K91" s="9"/>
      <c r="L91" s="9"/>
      <c r="M91" s="9"/>
      <c r="N91" s="9"/>
      <c r="O91" s="24"/>
    </row>
    <row r="92" spans="1:15" ht="18.75">
      <c r="A92" s="15">
        <v>80</v>
      </c>
      <c r="B92" s="13" t="s">
        <v>84</v>
      </c>
      <c r="C92" s="12">
        <v>402</v>
      </c>
      <c r="D92" s="18">
        <v>43376</v>
      </c>
      <c r="E92" s="12">
        <f t="shared" si="14"/>
        <v>5</v>
      </c>
      <c r="F92" s="12">
        <f>4*0.1</f>
        <v>0.4</v>
      </c>
      <c r="G92" s="12">
        <f t="shared" si="12"/>
        <v>5.4</v>
      </c>
      <c r="H92" s="9"/>
      <c r="I92" s="9"/>
      <c r="J92" s="9"/>
      <c r="K92" s="9"/>
      <c r="L92" s="9"/>
      <c r="M92" s="9"/>
      <c r="N92" s="9"/>
      <c r="O92" s="24"/>
    </row>
    <row r="93" spans="1:15" ht="18.75">
      <c r="A93" s="15">
        <v>81</v>
      </c>
      <c r="B93" s="13" t="s">
        <v>85</v>
      </c>
      <c r="C93" s="12">
        <v>2000</v>
      </c>
      <c r="D93" s="18">
        <v>43376</v>
      </c>
      <c r="E93" s="12">
        <f t="shared" si="14"/>
        <v>5</v>
      </c>
      <c r="F93" s="12">
        <f>2*0.1</f>
        <v>0.2</v>
      </c>
      <c r="G93" s="12">
        <f t="shared" si="12"/>
        <v>5.2</v>
      </c>
      <c r="H93" s="9"/>
      <c r="I93" s="9"/>
      <c r="J93" s="9"/>
      <c r="K93" s="9"/>
      <c r="L93" s="9"/>
      <c r="M93" s="9"/>
      <c r="N93" s="9"/>
      <c r="O93" s="24"/>
    </row>
    <row r="94" spans="1:15" ht="18.75">
      <c r="A94" s="15">
        <v>82</v>
      </c>
      <c r="B94" s="13" t="s">
        <v>86</v>
      </c>
      <c r="C94" s="12">
        <v>440</v>
      </c>
      <c r="D94" s="18">
        <v>43384</v>
      </c>
      <c r="E94" s="12">
        <f>5*0.5</f>
        <v>2.5</v>
      </c>
      <c r="F94" s="12">
        <f>3*0.1</f>
        <v>0.30000000000000004</v>
      </c>
      <c r="G94" s="12">
        <f t="shared" si="12"/>
        <v>2.8</v>
      </c>
      <c r="H94" s="9"/>
      <c r="I94" s="9"/>
      <c r="J94" s="9"/>
      <c r="K94" s="9"/>
      <c r="L94" s="9"/>
      <c r="M94" s="9"/>
      <c r="N94" s="9"/>
      <c r="O94" s="24"/>
    </row>
    <row r="95" spans="1:15" ht="18.75">
      <c r="E95" s="19"/>
      <c r="F95" s="19"/>
      <c r="G95" s="19"/>
    </row>
  </sheetData>
  <sortState ref="B42:D60">
    <sortCondition ref="D42:D60"/>
  </sortState>
  <mergeCells count="15">
    <mergeCell ref="H3:O4"/>
    <mergeCell ref="I6:O8"/>
    <mergeCell ref="I1:O1"/>
    <mergeCell ref="K12:L12"/>
    <mergeCell ref="M12:N12"/>
    <mergeCell ref="H11:O11"/>
    <mergeCell ref="L2:O2"/>
    <mergeCell ref="I5:O5"/>
    <mergeCell ref="B9:O9"/>
    <mergeCell ref="A11:A12"/>
    <mergeCell ref="B11:B12"/>
    <mergeCell ref="I12:J12"/>
    <mergeCell ref="C11:C12"/>
    <mergeCell ref="E11:G11"/>
    <mergeCell ref="D11:D12"/>
  </mergeCells>
  <pageMargins left="0.31496062992125984" right="0.31496062992125984" top="0.19685039370078741" bottom="0.15748031496062992" header="0.11811023622047245" footer="0"/>
  <pageSetup paperSize="9" scale="74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ный перечень дворовых территори</vt:lpstr>
      <vt:lpstr>Лист2</vt:lpstr>
      <vt:lpstr>Лист3</vt:lpstr>
      <vt:lpstr>'ный перечень дворовых территори'!Область_печати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2019-03-22T10:17:00Z</dcterms:modified>
</cp:coreProperties>
</file>