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765" windowWidth="14805" windowHeight="7350" activeTab="5"/>
  </bookViews>
  <sheets>
    <sheet name="титул" sheetId="9" r:id="rId1"/>
    <sheet name="ф 1" sheetId="7" r:id="rId2"/>
    <sheet name="ф 2" sheetId="12" r:id="rId3"/>
    <sheet name="ф 3" sheetId="13" r:id="rId4"/>
    <sheet name="ф 4" sheetId="3" r:id="rId5"/>
    <sheet name="ф 5" sheetId="14" r:id="rId6"/>
    <sheet name="ф 6" sheetId="6" r:id="rId7"/>
    <sheet name="ф7" sheetId="8" r:id="rId8"/>
  </sheets>
  <calcPr calcId="124519"/>
</workbook>
</file>

<file path=xl/calcChain.xml><?xml version="1.0" encoding="utf-8"?>
<calcChain xmlns="http://schemas.openxmlformats.org/spreadsheetml/2006/main">
  <c r="F7" i="8"/>
  <c r="J7"/>
  <c r="J11" i="14"/>
  <c r="J10"/>
  <c r="J15"/>
  <c r="J16"/>
  <c r="J20"/>
  <c r="J21"/>
  <c r="J23"/>
  <c r="I10"/>
  <c r="I11"/>
  <c r="I15"/>
  <c r="I16"/>
  <c r="I20"/>
  <c r="I21"/>
  <c r="I23"/>
  <c r="I9"/>
  <c r="J9"/>
  <c r="G13" i="12"/>
  <c r="G12"/>
  <c r="G11"/>
  <c r="G10"/>
  <c r="F8"/>
  <c r="F7" s="1"/>
  <c r="E8"/>
  <c r="E7" s="1"/>
  <c r="G7" l="1"/>
  <c r="G8"/>
  <c r="O13" i="7" l="1"/>
  <c r="O10"/>
  <c r="O11"/>
  <c r="O9"/>
  <c r="O12"/>
  <c r="Q15"/>
  <c r="Q17"/>
  <c r="Q18"/>
  <c r="Q19"/>
  <c r="Q20"/>
  <c r="Q21"/>
  <c r="Q22"/>
  <c r="Q23"/>
  <c r="Q24"/>
  <c r="Q25"/>
  <c r="P12"/>
  <c r="P14"/>
  <c r="P16"/>
  <c r="N11"/>
  <c r="N10"/>
  <c r="N9"/>
  <c r="Q9" s="1"/>
  <c r="N13"/>
  <c r="Q13" s="1"/>
  <c r="N12"/>
  <c r="M13"/>
  <c r="M12"/>
  <c r="Q10"/>
  <c r="O8" l="1"/>
  <c r="Q11"/>
  <c r="M10"/>
  <c r="P8" l="1"/>
  <c r="N8"/>
  <c r="Q8" s="1"/>
</calcChain>
</file>

<file path=xl/sharedStrings.xml><?xml version="1.0" encoding="utf-8"?>
<sst xmlns="http://schemas.openxmlformats.org/spreadsheetml/2006/main" count="320" uniqueCount="188">
  <si>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</si>
  <si>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</si>
  <si>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</t>
  </si>
  <si>
    <t>Код бюджетной классификации</t>
  </si>
  <si>
    <t>Расходы бюджета муниципального образования, тыс. рублей</t>
  </si>
  <si>
    <t>МП</t>
  </si>
  <si>
    <t>Пп</t>
  </si>
  <si>
    <t>ОМ</t>
  </si>
  <si>
    <t>М</t>
  </si>
  <si>
    <t>И</t>
  </si>
  <si>
    <t>ГРБС</t>
  </si>
  <si>
    <t>Рз</t>
  </si>
  <si>
    <t>Пр</t>
  </si>
  <si>
    <t>ЦС</t>
  </si>
  <si>
    <t>ВР</t>
  </si>
  <si>
    <t>Всего</t>
  </si>
  <si>
    <t>07</t>
  </si>
  <si>
    <t>1</t>
  </si>
  <si>
    <t>01</t>
  </si>
  <si>
    <t>04</t>
  </si>
  <si>
    <t>02</t>
  </si>
  <si>
    <t>2</t>
  </si>
  <si>
    <t>06</t>
  </si>
  <si>
    <t>05</t>
  </si>
  <si>
    <t>03</t>
  </si>
  <si>
    <t>4</t>
  </si>
  <si>
    <t>5</t>
  </si>
  <si>
    <t>6</t>
  </si>
  <si>
    <t>Наименование муниципальной программы, подпрограммы</t>
  </si>
  <si>
    <t>Источник финансирования</t>
  </si>
  <si>
    <t>Итого</t>
  </si>
  <si>
    <t>бюджет города Воткинска</t>
  </si>
  <si>
    <t>в том числе:</t>
  </si>
  <si>
    <t xml:space="preserve">собственные средства </t>
  </si>
  <si>
    <t>Оценка расходов согласно МП</t>
  </si>
  <si>
    <t>Фактические расходы на отчетную дату</t>
  </si>
  <si>
    <t>Оценка расходов, тыс.руб.</t>
  </si>
  <si>
    <t>Наименование подпрограммы, основного мероприятия, мероприятия</t>
  </si>
  <si>
    <t>Срок выполнения плановый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</si>
  <si>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</si>
  <si>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</si>
  <si>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</si>
  <si>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</si>
  <si>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9</t>
  </si>
  <si>
    <t>Коды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</si>
  <si>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</si>
  <si>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</si>
  <si>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</si>
  <si>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</si>
  <si>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>Обоснование отклонений значений целевого показателя (индикатора) на конец отчетного периода</t>
  </si>
  <si>
    <t>10</t>
  </si>
  <si>
    <t>11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</si>
  <si>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</si>
  <si>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</si>
  <si>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</si>
  <si>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</si>
  <si>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 Администрации города Воткинска</t>
  </si>
  <si>
    <t>кв.м</t>
  </si>
  <si>
    <t>УТВЕРЖДАЮ</t>
  </si>
  <si>
    <t>Относительное отклонение факта от плана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</si>
  <si>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</si>
  <si>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</si>
  <si>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</si>
  <si>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</si>
  <si>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плановых значений целевых показателей (индикаторов)</t>
  </si>
  <si>
    <t xml:space="preserve">Степень реализации мероприятий </t>
  </si>
  <si>
    <t>Степень соответствия запланированному уровню расходов</t>
  </si>
  <si>
    <t xml:space="preserve">Эффективность использования средств бюджета муниципального района (городского округа) </t>
  </si>
  <si>
    <t>СПмп</t>
  </si>
  <si>
    <t>СМмп</t>
  </si>
  <si>
    <t>СРмп</t>
  </si>
  <si>
    <t>Управление ЖКХ</t>
  </si>
  <si>
    <t>-</t>
  </si>
  <si>
    <t>16</t>
  </si>
  <si>
    <t>0</t>
  </si>
  <si>
    <t>Вовлечение граждан, организаций в реализацию мероприятий в сфере формирования комфортной городской среды</t>
  </si>
  <si>
    <t>Доля благоустроенных дворовых территорий многоквартирных домов от общего количества дворовых территорий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</si>
  <si>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города)</t>
  </si>
  <si>
    <t>Управление капитального строительства</t>
  </si>
  <si>
    <t>Зам. главы Администрации города Воткинска по ЖКХ и транспорту</t>
  </si>
  <si>
    <t>В.А. Пальянов</t>
  </si>
  <si>
    <t>"__________" __________________     2019г.</t>
  </si>
  <si>
    <t>по состоянию на 01.01.2019</t>
  </si>
  <si>
    <t>Кассовые расходы, %</t>
  </si>
  <si>
    <t>Сводная бюджетная роспись, план на 1 января отчетного года</t>
  </si>
  <si>
    <t>Сводная бюджетная роспись на отчетную дату</t>
  </si>
  <si>
    <t>Кассовое исполнение на отчетную дату</t>
  </si>
  <si>
    <t>К плану на 1 января отчетного года (гр15/гр13*100)</t>
  </si>
  <si>
    <t>К плану на отчетную дату (гр15/гр14*100)</t>
  </si>
  <si>
    <t>за 2018 год</t>
  </si>
  <si>
    <t>в 2018 году муниципальное задание не предусмотрено</t>
  </si>
  <si>
    <t xml:space="preserve">Форма 4. Отчет о выполнении сводных показателей муниципальных заданий на оказание муниципальных услуг (выполнение работ) </t>
  </si>
  <si>
    <t xml:space="preserve"> за  2018 год</t>
  </si>
  <si>
    <t xml:space="preserve">  за 2018 год</t>
  </si>
  <si>
    <t xml:space="preserve">   за 2018 год</t>
  </si>
  <si>
    <t xml:space="preserve">Форма 1. Отчет об использовании бюджетных ассигнований бюджета муниципального образования  на реализацию муниципальной программы </t>
  </si>
  <si>
    <t>Обеспечение мероприятий по выполнению работ в соответствии с минимальным перечнем работ по благоустройству территорий, прилегающих к многоквартирным домам, с расположенными на них объектами, предназначенными для обслуживания и эксплуатации таких домов, и элементами благоустройства этих территорий, в том числе парковками (парковочными местами), тротуарами и автомобильными дорогами, включая автомобильные дороги, образующие проезды к территориям, прилегающим к многоквартирным домам, освещение дворовых территорий, установка малых архитектурных форм (скамейки, урны для мусора)</t>
  </si>
  <si>
    <t>Обеспечение мероприятий по выполнению работ по благоустройству общественных территорий в соответствии с дизайн-проектом</t>
  </si>
  <si>
    <t>Администрация города Воткинска</t>
  </si>
  <si>
    <t>Управление капитального строительства, МАУ "УКС г. Воткинска"</t>
  </si>
  <si>
    <t>16001L5552</t>
  </si>
  <si>
    <t>16001L5550</t>
  </si>
  <si>
    <t>16004L5551</t>
  </si>
  <si>
    <t>16004L5550</t>
  </si>
  <si>
    <t>16004L5600</t>
  </si>
  <si>
    <t>16005L5550</t>
  </si>
  <si>
    <t>Отчет о реализации муниципальной программы   "Формирование современной городской среды" на территории муниципального образования "Город Воткинск" на 2018-2022 годы"</t>
  </si>
  <si>
    <t>"Формирование современной городской среды" на территории муниципального образования "Город Воткинск" на 2018-2022годы</t>
  </si>
  <si>
    <t>Реализация мероприятий в сфере формирования современной городской среды</t>
  </si>
  <si>
    <t>622</t>
  </si>
  <si>
    <t>6800.4</t>
  </si>
  <si>
    <t>средства бюджета Российской Федерации</t>
  </si>
  <si>
    <t>средства бюджета Удмуртской Республики</t>
  </si>
  <si>
    <t>Формирование современной городской среды" на территории мунициплаьного образования "Город Воткинск" на 2018-2022 годы</t>
  </si>
  <si>
    <t>за  2018 год</t>
  </si>
  <si>
    <t>иные источники (ср-ва населения)</t>
  </si>
  <si>
    <t/>
  </si>
  <si>
    <t>"Формирование современной городской среды" на территории муниципального образования "Город Воткинск" на 2018-2022 годы</t>
  </si>
  <si>
    <t>2018 - 2022 годы</t>
  </si>
  <si>
    <t>Выполнение работ по благоустройству дворовых территорий многоквартирных домов в соответствии с минимальным перечнем работ</t>
  </si>
  <si>
    <t>Обеспечение мероприятий по сдаче-приемке работ по дворовым территориям, благоустраиваемым с привлечением средств федерального бюджета</t>
  </si>
  <si>
    <t>Сдача-приемка работ по дворовым территориям, благоустраиваемым с привлечением средств федерального бюджета</t>
  </si>
  <si>
    <t>Обеспечение мероприятий по проведению  инвентаризации уровня благоустройства индивидуальных жилых домов и земельных участков, предоставленных для их размещения</t>
  </si>
  <si>
    <t>2018 - 2020 годы</t>
  </si>
  <si>
    <t>Заключение по результатам инвентаризации соглашений с собственниками (пользователями) указанных домов (земельных участков) об их благоустройстве не позднее 2020 года в соответствии Правилами благоустройства города</t>
  </si>
  <si>
    <t>Работа ведется</t>
  </si>
  <si>
    <t>Обеспечение мероприятий по выполнению работ в соответствии с перечнем дополнительных видов работ по благоустройству дворовых территорий многоквартирных домов: оборудование детских и (или) спортивных площадок, озеленение территорий</t>
  </si>
  <si>
    <t>Выполнение работ по благоустройству дворовых территорий многоквартирных домов в соответствии с перечнем дополнительных видов работ</t>
  </si>
  <si>
    <t>Содействие в определении перечня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подлежащих благоустройству</t>
  </si>
  <si>
    <t>Формирование адресного перечня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предпринимателей, подлежащих благоустройству не позднее 2020 года за счет средств указанных лиц в соответствии с заключенными соглашениями с ОМС</t>
  </si>
  <si>
    <t>Выполнение работ по благоустройству общественных территорий в соответствии с дизайн-проектом</t>
  </si>
  <si>
    <t>Проведение мероприятий по сдаче-приемке работ по общественным территориям, благоустраиваемым с привлечением средств федерального бюджета</t>
  </si>
  <si>
    <t>Сдача-приемка работ по общественным территориям, благоустраиваемым с привлечением средств федерального бюджета</t>
  </si>
  <si>
    <t>Софинансирование мероприятий по благоустройству дворовых и общественных территорий; обсуждение территорий, подлежащих благоустройству, проведение весеннего и осеннего месячников по санитарной очистке территории города</t>
  </si>
  <si>
    <t>Софинансирование граждан по благоустройству придомовых территорий составляет от 16 до 20%. В период с 09.01.2018 по 09.02.2018 прошли общественные обсуждения по территориям, 18.03.2018 состоялось рейтинговое голосование, по итогам которого определены общественные территории, благоустраиваемые в период 2018-2022.</t>
  </si>
  <si>
    <t>Организация заседаний общественной комиссии</t>
  </si>
  <si>
    <t>Контроль  за ходом выполнения муниципальной программы, в том числе реализацией конкретных мероприятий</t>
  </si>
  <si>
    <t>Публикация материалов в местных СМИ, мониторинг работы в ГИС ЖКХ</t>
  </si>
  <si>
    <t>Раскрытие информации о реализации мероприятий муниципальной программы</t>
  </si>
  <si>
    <t>Информация о ходе реализации муниципальной программы с постоянной регулярностью освещаются в СМИ, интернет-сообществах, ТВ.</t>
  </si>
  <si>
    <t>Управление ЖКХ, Управление капитального строительства</t>
  </si>
  <si>
    <t>Управление архитектуры и градостроительства,
Управление экономики, промышленности, потребительского рынка и предпринимательства,
Управление муниципального имущества и земельных ресурсов</t>
  </si>
  <si>
    <t>Управление ЖКХ, Управление капитального строительства, МАУ "УКС г. Воткинска"</t>
  </si>
  <si>
    <t>Управление ЖКХ, Управление капиательного строительства</t>
  </si>
  <si>
    <t>В 2018 году работы производились, исходя из минимального перечня работ (асфальтирование), согласно размеру софинансирования</t>
  </si>
  <si>
    <t xml:space="preserve">Заседание общественной комиссии проходит ежемесячно, доводится информация о ходе работ </t>
  </si>
  <si>
    <t>план на конец отчетного (текущего) года  2018 год</t>
  </si>
  <si>
    <t xml:space="preserve">факт на конец отчетного периода  </t>
  </si>
  <si>
    <t>Количество и площадь благоустроенных дворовых территорий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</si>
  <si>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</si>
  <si>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</si>
  <si>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единица</t>
  </si>
  <si>
    <t>25</t>
  </si>
  <si>
    <t>Количество общественных территорий (парки, скверы, набережные и т.д.)</t>
  </si>
  <si>
    <t>Доля и площадь благоустроенных общественных территорий (парки, скверы, набережные и т.д.) от общего количества таких территорий</t>
  </si>
  <si>
    <t>Доля и площадь общественных территорий (парки, скверы, набережные и т.д.) от общего количества таких территорий, нуждающихся в благоустройстве</t>
  </si>
  <si>
    <t>Площадь благоустроенных общественных территорий, приходящихся на 1 жителя муниципального образования</t>
  </si>
  <si>
    <t>кв.м.</t>
  </si>
  <si>
    <t>тыс.руб.</t>
  </si>
  <si>
    <t>количество проведенных мероприятий по благоустройству</t>
  </si>
  <si>
    <t>факт на начало отчетного периода (за прошлый год  2017 год)</t>
  </si>
  <si>
    <t>15</t>
  </si>
  <si>
    <t>Объем финансового участия граждан, организаций в выполнении мероприятий по благоустройству дворовых территорий, общественных территорий</t>
  </si>
  <si>
    <t>Трудовое участие граждан, организаций в выполнении мероприятий по благоустройству территорий города</t>
  </si>
  <si>
    <t>Форма 7. Результаты оценки эффективности муниципальной  программы  "Формирование современной городской среды" на территории муниципального образования "Город Воткинск" на 2018-2022 годы"</t>
  </si>
  <si>
    <t xml:space="preserve"> Форма 3. Отчет о выполнении основных мероприятий муниципальной программы"Формирование современной городской среды" на территории муниципального образования "Город Воткинск" на 2018-2022 годы"</t>
  </si>
  <si>
    <t>Работы по благоустройству дворовых территорий выполнены в соответствии с минимальным перечнем работ</t>
  </si>
  <si>
    <t>Работы по благоустройству дворовых территорий выполнены, сдача-приемка выполненных работ произведена без замечаний</t>
  </si>
  <si>
    <t>Заключены соглашения с собственниками о долевом участии в финансировании работ по благоустройству дворов согласно протоколам общих собраний собственников</t>
  </si>
  <si>
    <t>В 2018 году выполены работы по благоустройству части набережной Воткинского пруда на следующих участках: площадка у памятника "Якорь", часть Набережной (от ул. Ст. Разина в сторону дамбы) согласно разработанному проекту, в рамках объема финансирования</t>
  </si>
  <si>
    <t xml:space="preserve">Работы выполнены, исходя из размера финансирования, произведена сдача-приемка выполненных работ  </t>
  </si>
  <si>
    <t>В соответствии с Решением Воткинской городской Думы о внесении изменений в бюджет. По итогам рейтингового голосования по отбору общественных территорий для включения в программу</t>
  </si>
  <si>
    <t>В соответствии с Решением Воткинской городской Думы о внесении изменений в бюджет</t>
  </si>
  <si>
    <t>Уточнение адресного перечня благоустройства придомовых территорий на период с 2018 по 2022 годы</t>
  </si>
  <si>
    <t>Уточнение наименований соисполнителей программы</t>
  </si>
  <si>
    <t>Форма 5. Отчет о достигнутых значениях целевых показателей (индикаторов) муниципальной программы "Формирование современной городской среды" на территории муниципального образования "Город Воткинск" на 2018-2022 годы"</t>
  </si>
  <si>
    <t>Работы по благоустройству всех дворовых территорий, включенных в адресный перечень согласно программе, выполнены</t>
  </si>
  <si>
    <t>14962</t>
  </si>
  <si>
    <t>Форма 2.   Отчет о расходах на реализацию  муниципальной программы "Формирование современной городской среды" на территории муниципального образования "Город Воткинск" на 2018-2022 годы" за счет всех источников финансирования</t>
  </si>
  <si>
    <t>Отношение фактических расходов  к оценке расходов, %</t>
  </si>
  <si>
    <t>Форма 6. Сведения о внесенных за отчетный период изменениях в муниципальную программу "Формирование современной городской среды" на территории муниципального образования "Город Воткинск" на 2018-2022 годы"</t>
  </si>
  <si>
    <t>Э мп (гр 7*гр 10)</t>
  </si>
  <si>
    <t>Эбс (гр 8/гр 9)</t>
  </si>
  <si>
    <t>Пальянов В.А.</t>
  </si>
  <si>
    <t xml:space="preserve">В рамках благоустройства дворовых территорий, исходя из размера софинансирования жителями и объема выполняемых работ (асфальтирование), обустройство площадок для отдыха не предусматривается  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</si>
  <si>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города</t>
  </si>
  <si>
    <t>Темп роста к уровню прошлого года, (гр 8/гр 6*100) %</t>
  </si>
  <si>
    <t>Доля участия населения определена согласно протоколам общих собраний собственников помещений многоквартирных домов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</si>
</sst>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%"/>
    <numFmt numFmtId="165" formatCode="#,##0_ ;\-#,##0\ "/>
    <numFmt numFmtId="166" formatCode="0.000"/>
  </numFmts>
  <fonts count="38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8.5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Calibri"/>
      <family val="2"/>
    </font>
    <font>
      <b/>
      <sz val="12"/>
      <name val="Calibri"/>
      <family val="2"/>
      <charset val="204"/>
    </font>
    <font>
      <b/>
      <sz val="11"/>
      <color indexed="8"/>
      <name val="Calibri"/>
      <family val="2"/>
    </font>
    <font>
      <b/>
      <sz val="12"/>
      <color indexed="8"/>
      <name val="Times New Roman"/>
      <family val="1"/>
      <charset val="204"/>
    </font>
    <font>
      <sz val="14"/>
      <color indexed="8"/>
      <name val="Calibri"/>
      <family val="2"/>
    </font>
    <font>
      <sz val="8"/>
      <name val="Calibri"/>
      <family val="2"/>
    </font>
    <font>
      <u/>
      <sz val="11"/>
      <color theme="10"/>
      <name val="Calibri"/>
      <family val="2"/>
      <scheme val="minor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43" fontId="21" fillId="0" borderId="0" applyFont="0" applyFill="0" applyBorder="0" applyAlignment="0" applyProtection="0"/>
  </cellStyleXfs>
  <cellXfs count="239">
    <xf numFmtId="0" fontId="0" fillId="0" borderId="0" xfId="0"/>
    <xf numFmtId="49" fontId="1" fillId="0" borderId="0" xfId="0" applyNumberFormat="1" applyFont="1" applyFill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/>
    <xf numFmtId="0" fontId="4" fillId="0" borderId="1" xfId="0" applyFont="1" applyFill="1" applyBorder="1" applyAlignment="1">
      <alignment horizontal="center" vertical="center" wrapText="1"/>
    </xf>
    <xf numFmtId="49" fontId="0" fillId="0" borderId="0" xfId="0" applyNumberFormat="1"/>
    <xf numFmtId="0" fontId="4" fillId="2" borderId="1" xfId="0" applyFont="1" applyFill="1" applyBorder="1" applyAlignment="1">
      <alignment horizontal="center" vertical="center" wrapText="1"/>
    </xf>
    <xf numFmtId="0" fontId="22" fillId="0" borderId="0" xfId="0" applyFont="1"/>
    <xf numFmtId="0" fontId="8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wrapText="1"/>
    </xf>
    <xf numFmtId="0" fontId="0" fillId="0" borderId="0" xfId="0" applyFill="1"/>
    <xf numFmtId="0" fontId="0" fillId="0" borderId="0" xfId="0" applyAlignment="1">
      <alignment horizontal="right"/>
    </xf>
    <xf numFmtId="0" fontId="17" fillId="0" borderId="2" xfId="1" applyFont="1" applyBorder="1" applyAlignment="1">
      <alignment vertical="center" wrapText="1"/>
    </xf>
    <xf numFmtId="0" fontId="17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horizontal="center" vertical="center"/>
    </xf>
    <xf numFmtId="0" fontId="18" fillId="0" borderId="0" xfId="0" applyFont="1"/>
    <xf numFmtId="0" fontId="17" fillId="0" borderId="0" xfId="1" applyFont="1" applyBorder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/>
    </xf>
    <xf numFmtId="14" fontId="23" fillId="0" borderId="1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0" fillId="0" borderId="0" xfId="0" applyBorder="1"/>
    <xf numFmtId="0" fontId="26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Fill="1" applyBorder="1" applyAlignment="1"/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Alignment="1"/>
    <xf numFmtId="0" fontId="4" fillId="0" borderId="1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/>
    <xf numFmtId="4" fontId="24" fillId="0" borderId="1" xfId="0" applyNumberFormat="1" applyFont="1" applyFill="1" applyBorder="1" applyAlignment="1">
      <alignment horizontal="center" vertical="center"/>
    </xf>
    <xf numFmtId="0" fontId="36" fillId="3" borderId="1" xfId="0" applyFont="1" applyFill="1" applyBorder="1" applyAlignment="1">
      <alignment wrapText="1"/>
    </xf>
    <xf numFmtId="0" fontId="36" fillId="3" borderId="1" xfId="0" applyFont="1" applyFill="1" applyBorder="1" applyAlignment="1">
      <alignment horizontal="left" wrapText="1"/>
    </xf>
    <xf numFmtId="0" fontId="0" fillId="0" borderId="0" xfId="0" applyFill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top" wrapText="1"/>
    </xf>
    <xf numFmtId="49" fontId="8" fillId="0" borderId="5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/>
    <xf numFmtId="0" fontId="35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164" fontId="3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23" fillId="0" borderId="1" xfId="0" applyFont="1" applyBorder="1" applyAlignment="1">
      <alignment horizontal="left" vertical="center"/>
    </xf>
    <xf numFmtId="165" fontId="23" fillId="0" borderId="1" xfId="2" applyNumberFormat="1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166" fontId="2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2" fontId="8" fillId="0" borderId="5" xfId="0" applyNumberFormat="1" applyFont="1" applyFill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4" fillId="0" borderId="0" xfId="1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 wrapText="1"/>
    </xf>
    <xf numFmtId="0" fontId="34" fillId="0" borderId="3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5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left" vertical="center" wrapText="1"/>
    </xf>
    <xf numFmtId="0" fontId="35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13" fillId="0" borderId="0" xfId="1" applyFont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35" fillId="0" borderId="3" xfId="0" applyNumberFormat="1" applyFont="1" applyFill="1" applyBorder="1" applyAlignment="1">
      <alignment horizontal="center" vertical="center"/>
    </xf>
    <xf numFmtId="49" fontId="35" fillId="0" borderId="6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49" fontId="15" fillId="0" borderId="3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justify" vertical="center" wrapText="1"/>
    </xf>
    <xf numFmtId="0" fontId="10" fillId="0" borderId="6" xfId="0" applyFont="1" applyFill="1" applyBorder="1" applyAlignment="1">
      <alignment horizontal="justify" vertical="center" wrapText="1"/>
    </xf>
    <xf numFmtId="0" fontId="10" fillId="0" borderId="5" xfId="0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left" wrapText="1"/>
    </xf>
    <xf numFmtId="0" fontId="29" fillId="0" borderId="0" xfId="0" applyFont="1" applyAlignment="1">
      <alignment horizontal="left" wrapText="1"/>
    </xf>
    <xf numFmtId="0" fontId="13" fillId="0" borderId="2" xfId="0" applyFont="1" applyFill="1" applyBorder="1" applyAlignment="1">
      <alignment horizontal="center" wrapText="1"/>
    </xf>
    <xf numFmtId="0" fontId="28" fillId="0" borderId="2" xfId="0" applyFont="1" applyFill="1" applyBorder="1" applyAlignment="1">
      <alignment wrapText="1"/>
    </xf>
    <xf numFmtId="0" fontId="29" fillId="0" borderId="2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49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/>
    </xf>
    <xf numFmtId="1" fontId="8" fillId="0" borderId="5" xfId="0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left" vertical="top" wrapText="1"/>
    </xf>
    <xf numFmtId="2" fontId="8" fillId="0" borderId="5" xfId="0" applyNumberFormat="1" applyFont="1" applyFill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left" vertical="center" wrapText="1"/>
    </xf>
    <xf numFmtId="2" fontId="8" fillId="0" borderId="5" xfId="0" applyNumberFormat="1" applyFont="1" applyBorder="1" applyAlignment="1">
      <alignment horizontal="left" vertical="center" wrapText="1"/>
    </xf>
    <xf numFmtId="49" fontId="8" fillId="0" borderId="13" xfId="0" applyNumberFormat="1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wrapText="1"/>
    </xf>
    <xf numFmtId="0" fontId="16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9" fillId="0" borderId="6" xfId="0" applyFont="1" applyBorder="1"/>
    <xf numFmtId="0" fontId="19" fillId="0" borderId="5" xfId="0" applyFont="1" applyBorder="1"/>
    <xf numFmtId="0" fontId="8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left" vertical="center" wrapText="1"/>
    </xf>
    <xf numFmtId="0" fontId="31" fillId="0" borderId="0" xfId="0" applyFont="1" applyFill="1" applyAlignment="1">
      <alignment horizontal="justify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"/>
  <sheetViews>
    <sheetView topLeftCell="F1" workbookViewId="0">
      <selection activeCell="Q5" sqref="Q5"/>
    </sheetView>
  </sheetViews>
  <sheetFormatPr defaultRowHeight="15"/>
  <cols>
    <col min="1" max="5" width="3.28515625" hidden="1" customWidth="1"/>
    <col min="6" max="6" width="31.85546875" customWidth="1"/>
    <col min="7" max="7" width="13.42578125" customWidth="1"/>
    <col min="8" max="8" width="5.42578125" customWidth="1"/>
    <col min="9" max="10" width="4" customWidth="1"/>
    <col min="11" max="11" width="6.42578125" customWidth="1"/>
    <col min="12" max="12" width="4.5703125" customWidth="1"/>
    <col min="13" max="13" width="9" customWidth="1"/>
    <col min="14" max="14" width="9.42578125" customWidth="1"/>
    <col min="15" max="15" width="14.28515625" customWidth="1"/>
    <col min="16" max="16" width="9.5703125" customWidth="1"/>
    <col min="17" max="17" width="18.42578125" customWidth="1"/>
  </cols>
  <sheetData>
    <row r="1" spans="1:18" ht="55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O1" s="109" t="s">
        <v>58</v>
      </c>
      <c r="P1" s="110"/>
      <c r="Q1" s="110"/>
      <c r="R1" s="19"/>
    </row>
    <row r="2" spans="1:18" ht="47.2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O2" s="111" t="s">
        <v>79</v>
      </c>
      <c r="P2" s="112"/>
      <c r="Q2" s="112"/>
      <c r="R2" s="112"/>
    </row>
    <row r="3" spans="1:18" ht="18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O3" s="15"/>
      <c r="P3" s="15"/>
      <c r="Q3" s="20" t="s">
        <v>80</v>
      </c>
      <c r="R3" s="20"/>
    </row>
    <row r="4" spans="1:18" ht="18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O4" s="113" t="s">
        <v>81</v>
      </c>
      <c r="P4" s="114"/>
      <c r="Q4" s="114"/>
      <c r="R4" s="114"/>
    </row>
    <row r="5" spans="1:18" ht="52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53"/>
      <c r="O5" s="53"/>
      <c r="P5" s="2"/>
      <c r="Q5" s="2"/>
    </row>
    <row r="6" spans="1:18" ht="39.75" customHeight="1">
      <c r="A6" s="115" t="s">
        <v>106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</row>
    <row r="7" spans="1:18" ht="17.45" customHeight="1">
      <c r="A7" s="115" t="s">
        <v>82</v>
      </c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</row>
    <row r="8" spans="1:18" ht="13.9" customHeight="1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</row>
  </sheetData>
  <mergeCells count="5">
    <mergeCell ref="O1:Q1"/>
    <mergeCell ref="O2:R2"/>
    <mergeCell ref="O4:R4"/>
    <mergeCell ref="A6:Q6"/>
    <mergeCell ref="A7:Q7"/>
  </mergeCells>
  <pageMargins left="0.31496062992125984" right="0.31496062992125984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Q25"/>
  <sheetViews>
    <sheetView workbookViewId="0">
      <selection activeCell="K10" sqref="K10"/>
    </sheetView>
  </sheetViews>
  <sheetFormatPr defaultRowHeight="15"/>
  <cols>
    <col min="1" max="1" width="4" style="6" customWidth="1"/>
    <col min="2" max="2" width="3.28515625" style="6" customWidth="1"/>
    <col min="3" max="3" width="3.5703125" customWidth="1"/>
    <col min="4" max="4" width="3.140625" customWidth="1"/>
    <col min="5" max="5" width="3" customWidth="1"/>
    <col min="6" max="6" width="37.28515625" customWidth="1"/>
    <col min="7" max="7" width="18.85546875" customWidth="1"/>
    <col min="8" max="8" width="6.140625" customWidth="1"/>
    <col min="9" max="10" width="4.140625" customWidth="1"/>
    <col min="11" max="11" width="11.42578125" customWidth="1"/>
    <col min="12" max="12" width="6.28515625" customWidth="1"/>
    <col min="13" max="13" width="13.42578125" customWidth="1"/>
    <col min="14" max="14" width="13.5703125" customWidth="1"/>
    <col min="15" max="15" width="15.28515625" customWidth="1"/>
    <col min="16" max="16" width="12.85546875" customWidth="1"/>
    <col min="17" max="17" width="14.5703125" customWidth="1"/>
  </cols>
  <sheetData>
    <row r="2" spans="1:17" s="18" customFormat="1" ht="24.75" customHeight="1">
      <c r="A2" s="16"/>
      <c r="B2" s="17"/>
      <c r="C2" s="17"/>
      <c r="D2" s="17"/>
      <c r="E2" s="17"/>
      <c r="F2" s="17"/>
      <c r="G2" s="119"/>
      <c r="H2" s="119"/>
      <c r="I2" s="119"/>
      <c r="J2" s="119"/>
      <c r="K2" s="119"/>
      <c r="L2" s="119"/>
      <c r="M2" s="17"/>
      <c r="N2" s="17"/>
      <c r="O2" s="17"/>
      <c r="P2" s="17"/>
      <c r="Q2" s="16"/>
    </row>
    <row r="3" spans="1:17" s="18" customFormat="1" ht="24.75" customHeight="1">
      <c r="A3" s="147" t="s">
        <v>95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</row>
    <row r="4" spans="1:17" ht="14.1" customHeight="1">
      <c r="A4" s="1"/>
      <c r="B4" s="1"/>
      <c r="C4" s="2"/>
      <c r="D4" s="2"/>
      <c r="E4" s="3"/>
      <c r="F4" s="3"/>
      <c r="G4" s="3"/>
      <c r="H4" s="3"/>
      <c r="I4" s="3"/>
      <c r="J4" s="3"/>
      <c r="K4" s="3"/>
      <c r="L4" s="3"/>
      <c r="M4" s="3"/>
    </row>
    <row r="5" spans="1:17" ht="36.75" customHeight="1">
      <c r="A5" s="151" t="s">
        <v>0</v>
      </c>
      <c r="B5" s="151"/>
      <c r="C5" s="151"/>
      <c r="D5" s="151"/>
      <c r="E5" s="151"/>
      <c r="F5" s="151" t="s">
        <v>1</v>
      </c>
      <c r="G5" s="151" t="s">
        <v>2</v>
      </c>
      <c r="H5" s="151" t="s">
        <v>3</v>
      </c>
      <c r="I5" s="151"/>
      <c r="J5" s="151"/>
      <c r="K5" s="151"/>
      <c r="L5" s="151"/>
      <c r="M5" s="148" t="s">
        <v>4</v>
      </c>
      <c r="N5" s="149"/>
      <c r="O5" s="150"/>
      <c r="P5" s="148" t="s">
        <v>83</v>
      </c>
      <c r="Q5" s="150"/>
    </row>
    <row r="6" spans="1:17" ht="66.75" customHeight="1">
      <c r="A6" s="21" t="s">
        <v>5</v>
      </c>
      <c r="B6" s="21" t="s">
        <v>6</v>
      </c>
      <c r="C6" s="5" t="s">
        <v>7</v>
      </c>
      <c r="D6" s="5" t="s">
        <v>8</v>
      </c>
      <c r="E6" s="5" t="s">
        <v>9</v>
      </c>
      <c r="F6" s="151"/>
      <c r="G6" s="151"/>
      <c r="H6" s="5" t="s">
        <v>10</v>
      </c>
      <c r="I6" s="5" t="s">
        <v>11</v>
      </c>
      <c r="J6" s="5" t="s">
        <v>12</v>
      </c>
      <c r="K6" s="5" t="s">
        <v>13</v>
      </c>
      <c r="L6" s="5" t="s">
        <v>14</v>
      </c>
      <c r="M6" s="58" t="s">
        <v>84</v>
      </c>
      <c r="N6" s="58" t="s">
        <v>85</v>
      </c>
      <c r="O6" s="58" t="s">
        <v>86</v>
      </c>
      <c r="P6" s="58" t="s">
        <v>87</v>
      </c>
      <c r="Q6" s="58" t="s">
        <v>88</v>
      </c>
    </row>
    <row r="7" spans="1:17" ht="16.5" customHeight="1">
      <c r="A7" s="55" t="s">
        <v>17</v>
      </c>
      <c r="B7" s="55" t="s">
        <v>21</v>
      </c>
      <c r="C7" s="56">
        <v>3</v>
      </c>
      <c r="D7" s="56">
        <v>4</v>
      </c>
      <c r="E7" s="56">
        <v>5</v>
      </c>
      <c r="F7" s="56">
        <v>6</v>
      </c>
      <c r="G7" s="58">
        <v>7</v>
      </c>
      <c r="H7" s="58">
        <v>8</v>
      </c>
      <c r="I7" s="58">
        <v>9</v>
      </c>
      <c r="J7" s="58">
        <v>10</v>
      </c>
      <c r="K7" s="58">
        <v>11</v>
      </c>
      <c r="L7" s="58">
        <v>12</v>
      </c>
      <c r="M7" s="58">
        <v>13</v>
      </c>
      <c r="N7" s="58">
        <v>14</v>
      </c>
      <c r="O7" s="58">
        <v>15</v>
      </c>
      <c r="P7" s="58">
        <v>16</v>
      </c>
      <c r="Q7" s="58">
        <v>17</v>
      </c>
    </row>
    <row r="8" spans="1:17" s="13" customFormat="1" ht="20.25" customHeight="1">
      <c r="A8" s="129">
        <v>16</v>
      </c>
      <c r="B8" s="133" t="s">
        <v>74</v>
      </c>
      <c r="C8" s="141"/>
      <c r="D8" s="141"/>
      <c r="E8" s="141"/>
      <c r="F8" s="143" t="s">
        <v>107</v>
      </c>
      <c r="G8" s="51" t="s">
        <v>15</v>
      </c>
      <c r="H8" s="5"/>
      <c r="I8" s="5"/>
      <c r="J8" s="5"/>
      <c r="K8" s="5"/>
      <c r="L8" s="5"/>
      <c r="M8" s="26">
        <v>1600</v>
      </c>
      <c r="N8" s="26">
        <f>N9+N10+N11</f>
        <v>41181.199999999997</v>
      </c>
      <c r="O8" s="26">
        <f>O9+O10+O11</f>
        <v>41078.559999999998</v>
      </c>
      <c r="P8" s="66">
        <f>O8/M8*100</f>
        <v>2567.41</v>
      </c>
      <c r="Q8" s="66">
        <f>O8/N8*100</f>
        <v>99.750760055559326</v>
      </c>
    </row>
    <row r="9" spans="1:17" s="13" customFormat="1" ht="26.25" customHeight="1">
      <c r="A9" s="130"/>
      <c r="B9" s="130"/>
      <c r="C9" s="142"/>
      <c r="D9" s="142"/>
      <c r="E9" s="142"/>
      <c r="F9" s="144"/>
      <c r="G9" s="22" t="s">
        <v>98</v>
      </c>
      <c r="H9" s="5">
        <v>933</v>
      </c>
      <c r="I9" s="5"/>
      <c r="J9" s="5"/>
      <c r="K9" s="5"/>
      <c r="L9" s="5"/>
      <c r="M9" s="27">
        <v>0</v>
      </c>
      <c r="N9" s="27">
        <f>N23</f>
        <v>99.2</v>
      </c>
      <c r="O9" s="27">
        <f>O23</f>
        <v>98.88</v>
      </c>
      <c r="P9" s="24">
        <v>0</v>
      </c>
      <c r="Q9" s="24">
        <f t="shared" ref="Q9:Q25" si="0">O9/N9*100</f>
        <v>99.677419354838705</v>
      </c>
    </row>
    <row r="10" spans="1:17" s="13" customFormat="1" ht="26.25" customHeight="1">
      <c r="A10" s="131"/>
      <c r="B10" s="134"/>
      <c r="C10" s="134"/>
      <c r="D10" s="134"/>
      <c r="E10" s="134"/>
      <c r="F10" s="145"/>
      <c r="G10" s="22" t="s">
        <v>71</v>
      </c>
      <c r="H10" s="23">
        <v>935</v>
      </c>
      <c r="I10" s="5"/>
      <c r="J10" s="5"/>
      <c r="K10" s="5"/>
      <c r="L10" s="5"/>
      <c r="M10" s="27">
        <f>M15</f>
        <v>0</v>
      </c>
      <c r="N10" s="27">
        <f>N12+N24+N25</f>
        <v>710</v>
      </c>
      <c r="O10" s="27">
        <f>O12+O24+O25</f>
        <v>701.40000000000009</v>
      </c>
      <c r="P10" s="24">
        <v>0</v>
      </c>
      <c r="Q10" s="24">
        <f t="shared" si="0"/>
        <v>98.788732394366207</v>
      </c>
    </row>
    <row r="11" spans="1:17" s="13" customFormat="1" ht="26.25" customHeight="1">
      <c r="A11" s="132"/>
      <c r="B11" s="135"/>
      <c r="C11" s="135"/>
      <c r="D11" s="135"/>
      <c r="E11" s="135"/>
      <c r="F11" s="146"/>
      <c r="G11" s="61" t="s">
        <v>78</v>
      </c>
      <c r="H11" s="23">
        <v>940</v>
      </c>
      <c r="I11" s="5"/>
      <c r="J11" s="5"/>
      <c r="K11" s="5"/>
      <c r="L11" s="5"/>
      <c r="M11" s="27">
        <v>0</v>
      </c>
      <c r="N11" s="27">
        <f>N15+N16+N17+N18+N19+N20+N21+N22</f>
        <v>40372</v>
      </c>
      <c r="O11" s="27">
        <f>O13+O16+O17+O18+O19+O20+O21+O22</f>
        <v>40278.28</v>
      </c>
      <c r="P11" s="24">
        <v>0</v>
      </c>
      <c r="Q11" s="24">
        <f t="shared" si="0"/>
        <v>99.767858912117305</v>
      </c>
    </row>
    <row r="12" spans="1:17" s="13" customFormat="1" ht="26.25" customHeight="1">
      <c r="A12" s="117">
        <v>16</v>
      </c>
      <c r="B12" s="117">
        <v>0</v>
      </c>
      <c r="C12" s="136" t="s">
        <v>18</v>
      </c>
      <c r="D12" s="138"/>
      <c r="E12" s="138"/>
      <c r="F12" s="139" t="s">
        <v>108</v>
      </c>
      <c r="G12" s="61" t="s">
        <v>71</v>
      </c>
      <c r="H12" s="57">
        <v>935</v>
      </c>
      <c r="I12" s="60"/>
      <c r="J12" s="60"/>
      <c r="K12" s="60"/>
      <c r="L12" s="60"/>
      <c r="M12" s="27">
        <f t="shared" ref="M12:O13" si="1">M14</f>
        <v>1400</v>
      </c>
      <c r="N12" s="27">
        <f t="shared" si="1"/>
        <v>0</v>
      </c>
      <c r="O12" s="27">
        <f t="shared" si="1"/>
        <v>0</v>
      </c>
      <c r="P12" s="24">
        <f t="shared" ref="P12:P16" si="2">O12/M12*100</f>
        <v>0</v>
      </c>
      <c r="Q12" s="24">
        <v>0</v>
      </c>
    </row>
    <row r="13" spans="1:17" s="13" customFormat="1" ht="26.25" customHeight="1">
      <c r="A13" s="118"/>
      <c r="B13" s="118"/>
      <c r="C13" s="137"/>
      <c r="D13" s="135"/>
      <c r="E13" s="135"/>
      <c r="F13" s="140"/>
      <c r="G13" s="61" t="s">
        <v>78</v>
      </c>
      <c r="H13" s="57">
        <v>940</v>
      </c>
      <c r="I13" s="59"/>
      <c r="J13" s="59"/>
      <c r="K13" s="59"/>
      <c r="L13" s="59"/>
      <c r="M13" s="27">
        <f t="shared" si="1"/>
        <v>0</v>
      </c>
      <c r="N13" s="27">
        <f t="shared" si="1"/>
        <v>14952.5</v>
      </c>
      <c r="O13" s="27">
        <f t="shared" si="1"/>
        <v>14938.7</v>
      </c>
      <c r="P13" s="24">
        <v>0</v>
      </c>
      <c r="Q13" s="24">
        <f t="shared" si="0"/>
        <v>99.907707741180403</v>
      </c>
    </row>
    <row r="14" spans="1:17" s="13" customFormat="1" ht="69.75" customHeight="1">
      <c r="A14" s="127">
        <v>16</v>
      </c>
      <c r="B14" s="120" t="s">
        <v>74</v>
      </c>
      <c r="C14" s="120" t="s">
        <v>18</v>
      </c>
      <c r="D14" s="120">
        <v>1</v>
      </c>
      <c r="E14" s="161">
        <v>1</v>
      </c>
      <c r="F14" s="141" t="s">
        <v>96</v>
      </c>
      <c r="G14" s="61" t="s">
        <v>71</v>
      </c>
      <c r="H14" s="57">
        <v>935</v>
      </c>
      <c r="I14" s="21" t="s">
        <v>23</v>
      </c>
      <c r="J14" s="21" t="s">
        <v>24</v>
      </c>
      <c r="K14" s="89" t="s">
        <v>100</v>
      </c>
      <c r="L14" s="89">
        <v>244</v>
      </c>
      <c r="M14" s="27">
        <v>1400</v>
      </c>
      <c r="N14" s="27">
        <v>0</v>
      </c>
      <c r="O14" s="27">
        <v>0</v>
      </c>
      <c r="P14" s="24">
        <f t="shared" si="2"/>
        <v>0</v>
      </c>
      <c r="Q14" s="24">
        <v>0</v>
      </c>
    </row>
    <row r="15" spans="1:17" s="13" customFormat="1" ht="84.75" customHeight="1">
      <c r="A15" s="128"/>
      <c r="B15" s="121"/>
      <c r="C15" s="121"/>
      <c r="D15" s="121"/>
      <c r="E15" s="162"/>
      <c r="F15" s="142"/>
      <c r="G15" s="61" t="s">
        <v>78</v>
      </c>
      <c r="H15" s="100">
        <v>940</v>
      </c>
      <c r="I15" s="104" t="s">
        <v>23</v>
      </c>
      <c r="J15" s="104" t="s">
        <v>24</v>
      </c>
      <c r="K15" s="100" t="s">
        <v>101</v>
      </c>
      <c r="L15" s="100">
        <v>244</v>
      </c>
      <c r="M15" s="102">
        <v>0</v>
      </c>
      <c r="N15" s="102">
        <v>14952.5</v>
      </c>
      <c r="O15" s="102">
        <v>14938.7</v>
      </c>
      <c r="P15" s="24">
        <v>0</v>
      </c>
      <c r="Q15" s="24">
        <f t="shared" si="0"/>
        <v>99.907707741180403</v>
      </c>
    </row>
    <row r="16" spans="1:17" s="13" customFormat="1" ht="26.25" customHeight="1">
      <c r="A16" s="121" t="s">
        <v>73</v>
      </c>
      <c r="B16" s="120" t="s">
        <v>74</v>
      </c>
      <c r="C16" s="120" t="s">
        <v>19</v>
      </c>
      <c r="D16" s="120" t="s">
        <v>17</v>
      </c>
      <c r="E16" s="161" t="s">
        <v>17</v>
      </c>
      <c r="F16" s="168" t="s">
        <v>97</v>
      </c>
      <c r="G16" s="164" t="s">
        <v>99</v>
      </c>
      <c r="H16" s="154">
        <v>940</v>
      </c>
      <c r="I16" s="152" t="s">
        <v>23</v>
      </c>
      <c r="J16" s="158" t="s">
        <v>24</v>
      </c>
      <c r="K16" s="100" t="s">
        <v>102</v>
      </c>
      <c r="L16" s="100">
        <v>622</v>
      </c>
      <c r="M16" s="102">
        <v>200</v>
      </c>
      <c r="N16" s="102">
        <v>0</v>
      </c>
      <c r="O16" s="102">
        <v>0</v>
      </c>
      <c r="P16" s="24">
        <f t="shared" si="2"/>
        <v>0</v>
      </c>
      <c r="Q16" s="24">
        <v>0</v>
      </c>
    </row>
    <row r="17" spans="1:17" s="13" customFormat="1" ht="26.25" customHeight="1">
      <c r="A17" s="121"/>
      <c r="B17" s="121"/>
      <c r="C17" s="121"/>
      <c r="D17" s="121"/>
      <c r="E17" s="162"/>
      <c r="F17" s="169"/>
      <c r="G17" s="165"/>
      <c r="H17" s="156"/>
      <c r="I17" s="157"/>
      <c r="J17" s="159"/>
      <c r="K17" s="100">
        <v>1600462399</v>
      </c>
      <c r="L17" s="100">
        <v>622</v>
      </c>
      <c r="M17" s="102">
        <v>0</v>
      </c>
      <c r="N17" s="102">
        <v>800</v>
      </c>
      <c r="O17" s="102">
        <v>800</v>
      </c>
      <c r="P17" s="24">
        <v>0</v>
      </c>
      <c r="Q17" s="24">
        <f t="shared" si="0"/>
        <v>100</v>
      </c>
    </row>
    <row r="18" spans="1:17" s="13" customFormat="1" ht="26.25" customHeight="1">
      <c r="A18" s="121"/>
      <c r="B18" s="121"/>
      <c r="C18" s="121"/>
      <c r="D18" s="121"/>
      <c r="E18" s="162"/>
      <c r="F18" s="169"/>
      <c r="G18" s="165"/>
      <c r="H18" s="156"/>
      <c r="I18" s="157"/>
      <c r="J18" s="160"/>
      <c r="K18" s="100" t="s">
        <v>103</v>
      </c>
      <c r="L18" s="100">
        <v>622</v>
      </c>
      <c r="M18" s="102">
        <v>0</v>
      </c>
      <c r="N18" s="102">
        <v>12000</v>
      </c>
      <c r="O18" s="102">
        <v>12000</v>
      </c>
      <c r="P18" s="24">
        <v>0</v>
      </c>
      <c r="Q18" s="24">
        <f t="shared" si="0"/>
        <v>100</v>
      </c>
    </row>
    <row r="19" spans="1:17" s="13" customFormat="1" ht="26.25" customHeight="1">
      <c r="A19" s="121"/>
      <c r="B19" s="121"/>
      <c r="C19" s="121"/>
      <c r="D19" s="121"/>
      <c r="E19" s="162"/>
      <c r="F19" s="169"/>
      <c r="G19" s="165"/>
      <c r="H19" s="156"/>
      <c r="I19" s="157"/>
      <c r="J19" s="152" t="s">
        <v>23</v>
      </c>
      <c r="K19" s="100">
        <v>1600460180</v>
      </c>
      <c r="L19" s="100">
        <v>622</v>
      </c>
      <c r="M19" s="102">
        <v>0</v>
      </c>
      <c r="N19" s="102">
        <v>376.4</v>
      </c>
      <c r="O19" s="102">
        <v>376.4</v>
      </c>
      <c r="P19" s="24">
        <v>0</v>
      </c>
      <c r="Q19" s="24">
        <f t="shared" si="0"/>
        <v>100</v>
      </c>
    </row>
    <row r="20" spans="1:17" s="13" customFormat="1" ht="26.25" customHeight="1">
      <c r="A20" s="121"/>
      <c r="B20" s="121"/>
      <c r="C20" s="121"/>
      <c r="D20" s="121"/>
      <c r="E20" s="162"/>
      <c r="F20" s="169"/>
      <c r="G20" s="165"/>
      <c r="H20" s="156"/>
      <c r="I20" s="157"/>
      <c r="J20" s="157"/>
      <c r="K20" s="100">
        <v>1600462800</v>
      </c>
      <c r="L20" s="100">
        <v>622</v>
      </c>
      <c r="M20" s="102">
        <v>0</v>
      </c>
      <c r="N20" s="102">
        <v>1853.1</v>
      </c>
      <c r="O20" s="102">
        <v>1853.1</v>
      </c>
      <c r="P20" s="24">
        <v>0</v>
      </c>
      <c r="Q20" s="24">
        <f t="shared" si="0"/>
        <v>100</v>
      </c>
    </row>
    <row r="21" spans="1:17" s="13" customFormat="1" ht="26.25" customHeight="1">
      <c r="A21" s="125"/>
      <c r="B21" s="125"/>
      <c r="C21" s="125"/>
      <c r="D21" s="125"/>
      <c r="E21" s="167"/>
      <c r="F21" s="170"/>
      <c r="G21" s="166"/>
      <c r="H21" s="155"/>
      <c r="I21" s="153"/>
      <c r="J21" s="153"/>
      <c r="K21" s="105" t="s">
        <v>104</v>
      </c>
      <c r="L21" s="105" t="s">
        <v>109</v>
      </c>
      <c r="M21" s="102">
        <v>0</v>
      </c>
      <c r="N21" s="103" t="s">
        <v>110</v>
      </c>
      <c r="O21" s="103" t="s">
        <v>110</v>
      </c>
      <c r="P21" s="24">
        <v>0</v>
      </c>
      <c r="Q21" s="24">
        <f t="shared" si="0"/>
        <v>100</v>
      </c>
    </row>
    <row r="22" spans="1:17" s="13" customFormat="1" ht="26.25" customHeight="1">
      <c r="A22" s="122" t="s">
        <v>73</v>
      </c>
      <c r="B22" s="126" t="s">
        <v>74</v>
      </c>
      <c r="C22" s="126" t="s">
        <v>23</v>
      </c>
      <c r="D22" s="126" t="s">
        <v>17</v>
      </c>
      <c r="E22" s="126" t="s">
        <v>17</v>
      </c>
      <c r="F22" s="163" t="s">
        <v>75</v>
      </c>
      <c r="G22" s="61" t="s">
        <v>78</v>
      </c>
      <c r="H22" s="57">
        <v>940</v>
      </c>
      <c r="I22" s="105" t="s">
        <v>23</v>
      </c>
      <c r="J22" s="105" t="s">
        <v>24</v>
      </c>
      <c r="K22" s="100" t="s">
        <v>105</v>
      </c>
      <c r="L22" s="57">
        <v>244</v>
      </c>
      <c r="M22" s="102">
        <v>0</v>
      </c>
      <c r="N22" s="102">
        <v>3589.6</v>
      </c>
      <c r="O22" s="102">
        <v>3509.68</v>
      </c>
      <c r="P22" s="24">
        <v>0</v>
      </c>
      <c r="Q22" s="24">
        <f t="shared" si="0"/>
        <v>97.773568085580564</v>
      </c>
    </row>
    <row r="23" spans="1:17" s="13" customFormat="1" ht="26.25" customHeight="1">
      <c r="A23" s="123"/>
      <c r="B23" s="126"/>
      <c r="C23" s="126"/>
      <c r="D23" s="126"/>
      <c r="E23" s="126"/>
      <c r="F23" s="163"/>
      <c r="G23" s="61" t="s">
        <v>98</v>
      </c>
      <c r="H23" s="57">
        <v>933</v>
      </c>
      <c r="I23" s="105" t="s">
        <v>18</v>
      </c>
      <c r="J23" s="105" t="s">
        <v>16</v>
      </c>
      <c r="K23" s="57">
        <v>160050069</v>
      </c>
      <c r="L23" s="57">
        <v>244</v>
      </c>
      <c r="M23" s="102">
        <v>0</v>
      </c>
      <c r="N23" s="102">
        <v>99.2</v>
      </c>
      <c r="O23" s="102">
        <v>98.88</v>
      </c>
      <c r="P23" s="24">
        <v>0</v>
      </c>
      <c r="Q23" s="24">
        <f t="shared" si="0"/>
        <v>99.677419354838705</v>
      </c>
    </row>
    <row r="24" spans="1:17" s="13" customFormat="1" ht="26.25" customHeight="1">
      <c r="A24" s="123"/>
      <c r="B24" s="126"/>
      <c r="C24" s="126"/>
      <c r="D24" s="126"/>
      <c r="E24" s="126"/>
      <c r="F24" s="163"/>
      <c r="G24" s="139" t="s">
        <v>71</v>
      </c>
      <c r="H24" s="154">
        <v>935</v>
      </c>
      <c r="I24" s="152" t="s">
        <v>18</v>
      </c>
      <c r="J24" s="152" t="s">
        <v>16</v>
      </c>
      <c r="K24" s="57">
        <v>1600560060</v>
      </c>
      <c r="L24" s="154">
        <v>244</v>
      </c>
      <c r="M24" s="102">
        <v>0</v>
      </c>
      <c r="N24" s="102">
        <v>103.2</v>
      </c>
      <c r="O24" s="102">
        <v>103.2</v>
      </c>
      <c r="P24" s="24">
        <v>0</v>
      </c>
      <c r="Q24" s="24">
        <f t="shared" si="0"/>
        <v>100</v>
      </c>
    </row>
    <row r="25" spans="1:17" s="13" customFormat="1" ht="26.25" customHeight="1">
      <c r="A25" s="124"/>
      <c r="B25" s="126"/>
      <c r="C25" s="126"/>
      <c r="D25" s="126"/>
      <c r="E25" s="126"/>
      <c r="F25" s="163"/>
      <c r="G25" s="140"/>
      <c r="H25" s="155"/>
      <c r="I25" s="153"/>
      <c r="J25" s="153"/>
      <c r="K25" s="57">
        <v>1600560069</v>
      </c>
      <c r="L25" s="155"/>
      <c r="M25" s="102">
        <v>0</v>
      </c>
      <c r="N25" s="102">
        <v>606.79999999999995</v>
      </c>
      <c r="O25" s="102">
        <v>598.20000000000005</v>
      </c>
      <c r="P25" s="24">
        <v>0</v>
      </c>
      <c r="Q25" s="24">
        <f t="shared" si="0"/>
        <v>98.582729070533958</v>
      </c>
    </row>
  </sheetData>
  <mergeCells count="48">
    <mergeCell ref="D14:D15"/>
    <mergeCell ref="E14:E15"/>
    <mergeCell ref="F14:F15"/>
    <mergeCell ref="G24:G25"/>
    <mergeCell ref="H24:H25"/>
    <mergeCell ref="E22:E25"/>
    <mergeCell ref="F22:F25"/>
    <mergeCell ref="G16:G21"/>
    <mergeCell ref="E16:E21"/>
    <mergeCell ref="F16:F21"/>
    <mergeCell ref="I24:I25"/>
    <mergeCell ref="J24:J25"/>
    <mergeCell ref="L24:L25"/>
    <mergeCell ref="H16:H21"/>
    <mergeCell ref="I16:I21"/>
    <mergeCell ref="J16:J18"/>
    <mergeCell ref="J19:J21"/>
    <mergeCell ref="A3:Q3"/>
    <mergeCell ref="M5:O5"/>
    <mergeCell ref="P5:Q5"/>
    <mergeCell ref="H5:L5"/>
    <mergeCell ref="A5:E5"/>
    <mergeCell ref="G5:G6"/>
    <mergeCell ref="F5:F6"/>
    <mergeCell ref="C12:C13"/>
    <mergeCell ref="D12:D13"/>
    <mergeCell ref="E12:E13"/>
    <mergeCell ref="F12:F13"/>
    <mergeCell ref="C8:C11"/>
    <mergeCell ref="D8:D11"/>
    <mergeCell ref="E8:E11"/>
    <mergeCell ref="F8:F11"/>
    <mergeCell ref="A12:A13"/>
    <mergeCell ref="B12:B13"/>
    <mergeCell ref="G2:L2"/>
    <mergeCell ref="C14:C15"/>
    <mergeCell ref="A22:A25"/>
    <mergeCell ref="B16:B21"/>
    <mergeCell ref="C16:C21"/>
    <mergeCell ref="D16:D21"/>
    <mergeCell ref="B22:B25"/>
    <mergeCell ref="C22:C25"/>
    <mergeCell ref="D22:D25"/>
    <mergeCell ref="A16:A21"/>
    <mergeCell ref="A14:A15"/>
    <mergeCell ref="B14:B15"/>
    <mergeCell ref="A8:A11"/>
    <mergeCell ref="B8:B11"/>
  </mergeCells>
  <phoneticPr fontId="32" type="noConversion"/>
  <pageMargins left="0.11811023622047245" right="0.11811023622047245" top="0.15748031496062992" bottom="0.15748031496062992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3"/>
  <sheetViews>
    <sheetView workbookViewId="0">
      <selection activeCell="E7" sqref="E7:F13"/>
    </sheetView>
  </sheetViews>
  <sheetFormatPr defaultRowHeight="15"/>
  <cols>
    <col min="1" max="1" width="4.7109375" customWidth="1"/>
    <col min="2" max="2" width="4.5703125" customWidth="1"/>
    <col min="3" max="3" width="22" customWidth="1"/>
    <col min="4" max="4" width="41.7109375" customWidth="1"/>
    <col min="5" max="5" width="18.7109375" customWidth="1"/>
    <col min="6" max="6" width="17.7109375" customWidth="1"/>
    <col min="7" max="7" width="15.85546875" customWidth="1"/>
  </cols>
  <sheetData>
    <row r="1" spans="1:17" s="13" customFormat="1" ht="33" customHeight="1">
      <c r="A1" s="173" t="s">
        <v>178</v>
      </c>
      <c r="B1" s="174"/>
      <c r="C1" s="174"/>
      <c r="D1" s="174"/>
      <c r="E1" s="174"/>
      <c r="F1" s="174"/>
      <c r="G1" s="174"/>
      <c r="H1" s="69"/>
      <c r="I1" s="69"/>
      <c r="J1" s="69"/>
      <c r="K1" s="69"/>
      <c r="L1" s="69"/>
      <c r="M1" s="69"/>
    </row>
    <row r="2" spans="1:17" ht="18" customHeight="1">
      <c r="A2" s="175" t="s">
        <v>114</v>
      </c>
      <c r="B2" s="176"/>
      <c r="C2" s="176"/>
      <c r="D2" s="176"/>
      <c r="E2" s="176"/>
      <c r="F2" s="176"/>
      <c r="G2" s="176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1:17" ht="10.5" customHeight="1">
      <c r="A3" s="4"/>
      <c r="B3" s="4"/>
      <c r="C3" s="4"/>
      <c r="D3" s="4"/>
      <c r="E3" s="4"/>
      <c r="F3" s="4"/>
      <c r="G3" s="4"/>
    </row>
    <row r="4" spans="1:17" ht="26.25" customHeight="1">
      <c r="A4" s="177" t="s">
        <v>0</v>
      </c>
      <c r="B4" s="177"/>
      <c r="C4" s="178" t="s">
        <v>28</v>
      </c>
      <c r="D4" s="178" t="s">
        <v>29</v>
      </c>
      <c r="E4" s="178" t="s">
        <v>36</v>
      </c>
      <c r="F4" s="179"/>
      <c r="G4" s="180" t="s">
        <v>179</v>
      </c>
    </row>
    <row r="5" spans="1:17" ht="19.5" customHeight="1">
      <c r="A5" s="177"/>
      <c r="B5" s="177"/>
      <c r="C5" s="178"/>
      <c r="D5" s="178"/>
      <c r="E5" s="180" t="s">
        <v>34</v>
      </c>
      <c r="F5" s="180" t="s">
        <v>35</v>
      </c>
      <c r="G5" s="179"/>
    </row>
    <row r="6" spans="1:17" ht="20.25" customHeight="1">
      <c r="A6" s="7" t="s">
        <v>5</v>
      </c>
      <c r="B6" s="7" t="s">
        <v>6</v>
      </c>
      <c r="C6" s="178"/>
      <c r="D6" s="178"/>
      <c r="E6" s="180"/>
      <c r="F6" s="180"/>
      <c r="G6" s="179"/>
    </row>
    <row r="7" spans="1:17" s="13" customFormat="1">
      <c r="A7" s="171" t="s">
        <v>73</v>
      </c>
      <c r="B7" s="151"/>
      <c r="C7" s="172" t="s">
        <v>113</v>
      </c>
      <c r="D7" s="62" t="s">
        <v>30</v>
      </c>
      <c r="E7" s="26">
        <f>E8</f>
        <v>41181.200000000004</v>
      </c>
      <c r="F7" s="26">
        <f>F8</f>
        <v>41078.58</v>
      </c>
      <c r="G7" s="31">
        <f t="shared" ref="G7:G12" si="0">F7/E7</f>
        <v>0.99750808621409759</v>
      </c>
    </row>
    <row r="8" spans="1:17" s="13" customFormat="1">
      <c r="A8" s="171"/>
      <c r="B8" s="151"/>
      <c r="C8" s="172"/>
      <c r="D8" s="61" t="s">
        <v>31</v>
      </c>
      <c r="E8" s="27">
        <f>E10+E11+E12+E13</f>
        <v>41181.200000000004</v>
      </c>
      <c r="F8" s="27">
        <f>F10+F11+F12+F13</f>
        <v>41078.58</v>
      </c>
      <c r="G8" s="30">
        <f t="shared" si="0"/>
        <v>0.99750808621409759</v>
      </c>
    </row>
    <row r="9" spans="1:17" s="13" customFormat="1">
      <c r="A9" s="171"/>
      <c r="B9" s="151"/>
      <c r="C9" s="172"/>
      <c r="D9" s="29" t="s">
        <v>32</v>
      </c>
      <c r="E9" s="27"/>
      <c r="F9" s="27"/>
      <c r="G9" s="30"/>
    </row>
    <row r="10" spans="1:17" s="13" customFormat="1">
      <c r="A10" s="171"/>
      <c r="B10" s="151"/>
      <c r="C10" s="172"/>
      <c r="D10" s="61" t="s">
        <v>33</v>
      </c>
      <c r="E10" s="27">
        <v>5178.1000000000004</v>
      </c>
      <c r="F10" s="27">
        <v>5155.3999999999996</v>
      </c>
      <c r="G10" s="30">
        <f t="shared" si="0"/>
        <v>0.99561615264286119</v>
      </c>
    </row>
    <row r="11" spans="1:17" s="13" customFormat="1">
      <c r="A11" s="171"/>
      <c r="B11" s="151"/>
      <c r="C11" s="172"/>
      <c r="D11" s="68" t="s">
        <v>112</v>
      </c>
      <c r="E11" s="27">
        <v>6158.8</v>
      </c>
      <c r="F11" s="27">
        <v>6158.8</v>
      </c>
      <c r="G11" s="30">
        <f t="shared" si="0"/>
        <v>1</v>
      </c>
    </row>
    <row r="12" spans="1:17" s="13" customFormat="1">
      <c r="A12" s="171"/>
      <c r="B12" s="151"/>
      <c r="C12" s="172"/>
      <c r="D12" s="67" t="s">
        <v>111</v>
      </c>
      <c r="E12" s="106">
        <v>26254.7</v>
      </c>
      <c r="F12" s="27">
        <v>26254.7</v>
      </c>
      <c r="G12" s="30">
        <f t="shared" si="0"/>
        <v>1</v>
      </c>
    </row>
    <row r="13" spans="1:17" s="13" customFormat="1">
      <c r="A13" s="171"/>
      <c r="B13" s="151"/>
      <c r="C13" s="172"/>
      <c r="D13" s="67" t="s">
        <v>115</v>
      </c>
      <c r="E13" s="27">
        <v>3589.6</v>
      </c>
      <c r="F13" s="27">
        <v>3509.68</v>
      </c>
      <c r="G13" s="30">
        <f>F13/E13</f>
        <v>0.97773568085580564</v>
      </c>
    </row>
  </sheetData>
  <mergeCells count="12">
    <mergeCell ref="A7:A13"/>
    <mergeCell ref="B7:B13"/>
    <mergeCell ref="C7:C13"/>
    <mergeCell ref="A1:G1"/>
    <mergeCell ref="A2:G2"/>
    <mergeCell ref="A4:B5"/>
    <mergeCell ref="C4:C6"/>
    <mergeCell ref="D4:D6"/>
    <mergeCell ref="E4:F4"/>
    <mergeCell ref="G4:G6"/>
    <mergeCell ref="E5:E6"/>
    <mergeCell ref="F5:F6"/>
  </mergeCells>
  <pageMargins left="0.39370078740157483" right="0" top="0.15748031496062992" bottom="0.15748031496062992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7"/>
  <sheetViews>
    <sheetView topLeftCell="F13" workbookViewId="0">
      <selection activeCell="J13" sqref="J13"/>
    </sheetView>
  </sheetViews>
  <sheetFormatPr defaultRowHeight="15"/>
  <cols>
    <col min="1" max="2" width="3.7109375" customWidth="1"/>
    <col min="3" max="3" width="3.85546875" customWidth="1"/>
    <col min="4" max="4" width="3.7109375" customWidth="1"/>
    <col min="5" max="5" width="48.140625" customWidth="1"/>
    <col min="6" max="6" width="25.28515625" customWidth="1"/>
    <col min="7" max="7" width="18.5703125" customWidth="1"/>
    <col min="8" max="8" width="13.42578125" customWidth="1"/>
    <col min="9" max="9" width="34.28515625" customWidth="1"/>
    <col min="10" max="10" width="36.140625" style="6" customWidth="1"/>
    <col min="11" max="11" width="14.140625" customWidth="1"/>
  </cols>
  <sheetData>
    <row r="1" spans="1:11">
      <c r="K1" s="14"/>
    </row>
    <row r="2" spans="1:11" s="8" customFormat="1" ht="48" customHeight="1">
      <c r="A2" s="184" t="s">
        <v>165</v>
      </c>
      <c r="B2" s="185"/>
      <c r="C2" s="185"/>
      <c r="D2" s="185"/>
      <c r="E2" s="185"/>
      <c r="F2" s="185"/>
      <c r="G2" s="185"/>
      <c r="H2" s="185"/>
      <c r="I2" s="185"/>
      <c r="J2" s="185"/>
      <c r="K2" s="186"/>
    </row>
    <row r="3" spans="1:11" s="8" customFormat="1" ht="27.75" customHeight="1">
      <c r="A3" s="187" t="s">
        <v>94</v>
      </c>
      <c r="B3" s="188"/>
      <c r="C3" s="188"/>
      <c r="D3" s="188"/>
      <c r="E3" s="188"/>
      <c r="F3" s="188"/>
      <c r="G3" s="188"/>
      <c r="H3" s="188"/>
      <c r="I3" s="188"/>
      <c r="J3" s="188"/>
      <c r="K3" s="189"/>
    </row>
    <row r="4" spans="1:11" ht="37.5" customHeight="1">
      <c r="A4" s="190" t="s">
        <v>0</v>
      </c>
      <c r="B4" s="190"/>
      <c r="C4" s="190"/>
      <c r="D4" s="190"/>
      <c r="E4" s="190" t="s">
        <v>37</v>
      </c>
      <c r="F4" s="190" t="s">
        <v>2</v>
      </c>
      <c r="G4" s="190" t="s">
        <v>38</v>
      </c>
      <c r="H4" s="190" t="s">
        <v>39</v>
      </c>
      <c r="I4" s="190" t="s">
        <v>40</v>
      </c>
      <c r="J4" s="190" t="s">
        <v>41</v>
      </c>
      <c r="K4" s="190" t="s">
        <v>42</v>
      </c>
    </row>
    <row r="5" spans="1:11" ht="18.75" customHeight="1">
      <c r="A5" s="41" t="s">
        <v>5</v>
      </c>
      <c r="B5" s="41" t="s">
        <v>6</v>
      </c>
      <c r="C5" s="41" t="s">
        <v>7</v>
      </c>
      <c r="D5" s="41" t="s">
        <v>8</v>
      </c>
      <c r="E5" s="190"/>
      <c r="F5" s="190"/>
      <c r="G5" s="190"/>
      <c r="H5" s="190"/>
      <c r="I5" s="190"/>
      <c r="J5" s="190"/>
      <c r="K5" s="190"/>
    </row>
    <row r="6" spans="1:11" s="13" customFormat="1" ht="39" customHeight="1">
      <c r="A6" s="60">
        <v>16</v>
      </c>
      <c r="B6" s="60">
        <v>0</v>
      </c>
      <c r="C6" s="60" t="s">
        <v>116</v>
      </c>
      <c r="D6" s="60" t="s">
        <v>116</v>
      </c>
      <c r="E6" s="181" t="s">
        <v>117</v>
      </c>
      <c r="F6" s="182"/>
      <c r="G6" s="182"/>
      <c r="H6" s="182"/>
      <c r="I6" s="182"/>
      <c r="J6" s="182"/>
      <c r="K6" s="183"/>
    </row>
    <row r="7" spans="1:11" s="13" customFormat="1" ht="36.75" customHeight="1">
      <c r="A7" s="60" t="s">
        <v>73</v>
      </c>
      <c r="B7" s="60">
        <v>0</v>
      </c>
      <c r="C7" s="21" t="s">
        <v>18</v>
      </c>
      <c r="D7" s="60"/>
      <c r="E7" s="151" t="s">
        <v>108</v>
      </c>
      <c r="F7" s="151"/>
      <c r="G7" s="60"/>
      <c r="H7" s="60"/>
      <c r="I7" s="60"/>
      <c r="J7" s="61"/>
      <c r="K7" s="61"/>
    </row>
    <row r="8" spans="1:11" s="13" customFormat="1" ht="119.25" customHeight="1">
      <c r="A8" s="60" t="s">
        <v>73</v>
      </c>
      <c r="B8" s="60">
        <v>0</v>
      </c>
      <c r="C8" s="60" t="s">
        <v>18</v>
      </c>
      <c r="D8" s="60">
        <v>1</v>
      </c>
      <c r="E8" s="70" t="s">
        <v>96</v>
      </c>
      <c r="F8" s="60" t="s">
        <v>140</v>
      </c>
      <c r="G8" s="60" t="s">
        <v>118</v>
      </c>
      <c r="H8" s="60">
        <v>2018</v>
      </c>
      <c r="I8" s="54" t="s">
        <v>119</v>
      </c>
      <c r="J8" s="61" t="s">
        <v>166</v>
      </c>
      <c r="K8" s="61"/>
    </row>
    <row r="9" spans="1:11" s="13" customFormat="1" ht="42.75" customHeight="1">
      <c r="A9" s="60" t="s">
        <v>73</v>
      </c>
      <c r="B9" s="60">
        <v>0</v>
      </c>
      <c r="C9" s="60" t="s">
        <v>18</v>
      </c>
      <c r="D9" s="60">
        <v>2</v>
      </c>
      <c r="E9" s="70" t="s">
        <v>120</v>
      </c>
      <c r="F9" s="60" t="s">
        <v>140</v>
      </c>
      <c r="G9" s="60" t="s">
        <v>118</v>
      </c>
      <c r="H9" s="60">
        <v>2018</v>
      </c>
      <c r="I9" s="54" t="s">
        <v>121</v>
      </c>
      <c r="J9" s="61" t="s">
        <v>167</v>
      </c>
      <c r="K9" s="61"/>
    </row>
    <row r="10" spans="1:11" s="13" customFormat="1" ht="69" customHeight="1">
      <c r="A10" s="60" t="s">
        <v>73</v>
      </c>
      <c r="B10" s="60">
        <v>0</v>
      </c>
      <c r="C10" s="60" t="s">
        <v>20</v>
      </c>
      <c r="D10" s="60">
        <v>1</v>
      </c>
      <c r="E10" s="54" t="s">
        <v>122</v>
      </c>
      <c r="F10" s="60" t="s">
        <v>71</v>
      </c>
      <c r="G10" s="60" t="s">
        <v>123</v>
      </c>
      <c r="H10" s="60">
        <v>2018</v>
      </c>
      <c r="I10" s="54" t="s">
        <v>124</v>
      </c>
      <c r="J10" s="73" t="s">
        <v>168</v>
      </c>
      <c r="K10" s="65"/>
    </row>
    <row r="11" spans="1:11" s="13" customFormat="1" ht="48" customHeight="1">
      <c r="A11" s="60" t="s">
        <v>73</v>
      </c>
      <c r="B11" s="60">
        <v>0</v>
      </c>
      <c r="C11" s="60" t="s">
        <v>20</v>
      </c>
      <c r="D11" s="60">
        <v>2</v>
      </c>
      <c r="E11" s="54" t="s">
        <v>126</v>
      </c>
      <c r="F11" s="60" t="s">
        <v>71</v>
      </c>
      <c r="G11" s="60" t="s">
        <v>118</v>
      </c>
      <c r="H11" s="60">
        <v>2018</v>
      </c>
      <c r="I11" s="54" t="s">
        <v>127</v>
      </c>
      <c r="J11" s="73" t="s">
        <v>144</v>
      </c>
      <c r="K11" s="64" t="s">
        <v>72</v>
      </c>
    </row>
    <row r="12" spans="1:11" s="13" customFormat="1" ht="95.25" customHeight="1">
      <c r="A12" s="60" t="s">
        <v>73</v>
      </c>
      <c r="B12" s="60">
        <v>0</v>
      </c>
      <c r="C12" s="60" t="s">
        <v>24</v>
      </c>
      <c r="D12" s="60">
        <v>1</v>
      </c>
      <c r="E12" s="70" t="s">
        <v>128</v>
      </c>
      <c r="F12" s="71" t="s">
        <v>141</v>
      </c>
      <c r="G12" s="60" t="s">
        <v>123</v>
      </c>
      <c r="H12" s="60">
        <v>2018</v>
      </c>
      <c r="I12" s="54" t="s">
        <v>129</v>
      </c>
      <c r="J12" s="72" t="s">
        <v>125</v>
      </c>
      <c r="K12" s="64" t="s">
        <v>72</v>
      </c>
    </row>
    <row r="13" spans="1:11" s="13" customFormat="1" ht="76.5" customHeight="1">
      <c r="A13" s="60" t="s">
        <v>73</v>
      </c>
      <c r="B13" s="60">
        <v>0</v>
      </c>
      <c r="C13" s="60" t="s">
        <v>19</v>
      </c>
      <c r="D13" s="60">
        <v>1</v>
      </c>
      <c r="E13" s="54" t="s">
        <v>97</v>
      </c>
      <c r="F13" s="60" t="s">
        <v>142</v>
      </c>
      <c r="G13" s="60" t="s">
        <v>118</v>
      </c>
      <c r="H13" s="60">
        <v>2018</v>
      </c>
      <c r="I13" s="54" t="s">
        <v>130</v>
      </c>
      <c r="J13" s="73" t="s">
        <v>169</v>
      </c>
      <c r="K13" s="64" t="s">
        <v>72</v>
      </c>
    </row>
    <row r="14" spans="1:11" s="13" customFormat="1" ht="54" customHeight="1">
      <c r="A14" s="60" t="s">
        <v>73</v>
      </c>
      <c r="B14" s="60">
        <v>0</v>
      </c>
      <c r="C14" s="60" t="s">
        <v>19</v>
      </c>
      <c r="D14" s="60">
        <v>2</v>
      </c>
      <c r="E14" s="61" t="s">
        <v>131</v>
      </c>
      <c r="F14" s="60" t="s">
        <v>143</v>
      </c>
      <c r="G14" s="60" t="s">
        <v>118</v>
      </c>
      <c r="H14" s="60">
        <v>2018</v>
      </c>
      <c r="I14" s="54" t="s">
        <v>132</v>
      </c>
      <c r="J14" s="54" t="s">
        <v>170</v>
      </c>
      <c r="K14" s="64" t="s">
        <v>72</v>
      </c>
    </row>
    <row r="15" spans="1:11" s="13" customFormat="1" ht="87.75" customHeight="1">
      <c r="A15" s="60" t="s">
        <v>73</v>
      </c>
      <c r="B15" s="60">
        <v>0</v>
      </c>
      <c r="C15" s="60" t="s">
        <v>23</v>
      </c>
      <c r="D15" s="60">
        <v>1</v>
      </c>
      <c r="E15" s="61" t="s">
        <v>75</v>
      </c>
      <c r="F15" s="60" t="s">
        <v>143</v>
      </c>
      <c r="G15" s="60" t="s">
        <v>118</v>
      </c>
      <c r="H15" s="60">
        <v>2018</v>
      </c>
      <c r="I15" s="54" t="s">
        <v>133</v>
      </c>
      <c r="J15" s="74" t="s">
        <v>134</v>
      </c>
      <c r="K15" s="64" t="s">
        <v>72</v>
      </c>
    </row>
    <row r="16" spans="1:11" s="13" customFormat="1" ht="48" customHeight="1">
      <c r="A16" s="60" t="s">
        <v>73</v>
      </c>
      <c r="B16" s="60">
        <v>0</v>
      </c>
      <c r="C16" s="60" t="s">
        <v>22</v>
      </c>
      <c r="D16" s="60">
        <v>1</v>
      </c>
      <c r="E16" s="61" t="s">
        <v>135</v>
      </c>
      <c r="F16" s="60" t="s">
        <v>71</v>
      </c>
      <c r="G16" s="60" t="s">
        <v>118</v>
      </c>
      <c r="H16" s="60">
        <v>2018</v>
      </c>
      <c r="I16" s="54" t="s">
        <v>136</v>
      </c>
      <c r="J16" s="73" t="s">
        <v>145</v>
      </c>
      <c r="K16" s="64" t="s">
        <v>72</v>
      </c>
    </row>
    <row r="17" spans="1:11" s="13" customFormat="1" ht="37.5" customHeight="1">
      <c r="A17" s="60" t="s">
        <v>73</v>
      </c>
      <c r="B17" s="60">
        <v>0</v>
      </c>
      <c r="C17" s="60" t="s">
        <v>16</v>
      </c>
      <c r="D17" s="60">
        <v>1</v>
      </c>
      <c r="E17" s="61" t="s">
        <v>137</v>
      </c>
      <c r="F17" s="60" t="s">
        <v>71</v>
      </c>
      <c r="G17" s="60" t="s">
        <v>118</v>
      </c>
      <c r="H17" s="60">
        <v>2018</v>
      </c>
      <c r="I17" s="54" t="s">
        <v>138</v>
      </c>
      <c r="J17" s="75" t="s">
        <v>139</v>
      </c>
      <c r="K17" s="64"/>
    </row>
  </sheetData>
  <mergeCells count="12">
    <mergeCell ref="E6:K6"/>
    <mergeCell ref="E7:F7"/>
    <mergeCell ref="A2:K2"/>
    <mergeCell ref="A3:K3"/>
    <mergeCell ref="A4:D4"/>
    <mergeCell ref="E4:E5"/>
    <mergeCell ref="F4:F5"/>
    <mergeCell ref="G4:G5"/>
    <mergeCell ref="H4:H5"/>
    <mergeCell ref="I4:I5"/>
    <mergeCell ref="J4:J5"/>
    <mergeCell ref="K4:K5"/>
  </mergeCells>
  <pageMargins left="0" right="0" top="0.15748031496062992" bottom="0.15748031496062992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6"/>
  <sheetViews>
    <sheetView workbookViewId="0">
      <selection activeCell="A2" sqref="A2:K2"/>
    </sheetView>
  </sheetViews>
  <sheetFormatPr defaultRowHeight="15"/>
  <cols>
    <col min="1" max="1" width="4.42578125" customWidth="1"/>
    <col min="2" max="2" width="4.28515625" customWidth="1"/>
    <col min="3" max="3" width="4.7109375" customWidth="1"/>
    <col min="4" max="4" width="29.140625" customWidth="1"/>
    <col min="5" max="5" width="33.28515625" customWidth="1"/>
    <col min="6" max="6" width="11" customWidth="1"/>
    <col min="7" max="11" width="10.7109375" customWidth="1"/>
    <col min="17" max="17" width="7.5703125" customWidth="1"/>
  </cols>
  <sheetData>
    <row r="1" spans="1:11">
      <c r="K1" s="14"/>
    </row>
    <row r="2" spans="1:11" s="4" customFormat="1" ht="24" customHeight="1">
      <c r="A2" s="115" t="s">
        <v>91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</row>
    <row r="3" spans="1:11" s="4" customFormat="1" ht="21.75" customHeight="1">
      <c r="A3" s="115" t="s">
        <v>92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</row>
    <row r="4" spans="1:11" s="4" customFormat="1" ht="14.1" customHeight="1">
      <c r="A4" s="2"/>
      <c r="B4" s="2"/>
      <c r="C4" s="2"/>
      <c r="D4" s="3"/>
      <c r="E4" s="3"/>
      <c r="F4" s="3"/>
      <c r="G4" s="3"/>
      <c r="H4" s="3"/>
      <c r="I4" s="3"/>
      <c r="J4" s="3"/>
      <c r="K4" s="3"/>
    </row>
    <row r="6" spans="1:11" ht="15.75">
      <c r="A6" s="191" t="s">
        <v>90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</row>
  </sheetData>
  <mergeCells count="3">
    <mergeCell ref="A6:K6"/>
    <mergeCell ref="A2:K2"/>
    <mergeCell ref="A3:K3"/>
  </mergeCells>
  <phoneticPr fontId="32" type="noConversion"/>
  <pageMargins left="0.11811023622047245" right="0.11811023622047245" top="0.35433070866141736" bottom="0.35433070866141736" header="0.31496062992125984" footer="0.31496062992125984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3"/>
  <sheetViews>
    <sheetView tabSelected="1" topLeftCell="F11" zoomScale="130" zoomScaleNormal="130" workbookViewId="0">
      <selection activeCell="I22" sqref="I22"/>
    </sheetView>
  </sheetViews>
  <sheetFormatPr defaultRowHeight="15"/>
  <cols>
    <col min="1" max="1" width="4.140625" customWidth="1"/>
    <col min="2" max="2" width="4.5703125" customWidth="1"/>
    <col min="3" max="3" width="3.42578125" customWidth="1"/>
    <col min="4" max="4" width="37" customWidth="1"/>
    <col min="5" max="5" width="12.7109375" customWidth="1"/>
    <col min="6" max="10" width="10.7109375" customWidth="1"/>
    <col min="11" max="11" width="43.5703125" customWidth="1"/>
  </cols>
  <sheetData>
    <row r="1" spans="1:16">
      <c r="K1" s="14"/>
    </row>
    <row r="2" spans="1:16" ht="31.5" customHeight="1">
      <c r="A2" s="218" t="s">
        <v>175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</row>
    <row r="3" spans="1:16" ht="14.25" customHeight="1">
      <c r="A3" s="219" t="s">
        <v>93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6" ht="17.25" customHeight="1">
      <c r="A4" s="220" t="s">
        <v>44</v>
      </c>
      <c r="B4" s="220"/>
      <c r="C4" s="220" t="s">
        <v>45</v>
      </c>
      <c r="D4" s="221" t="s">
        <v>46</v>
      </c>
      <c r="E4" s="221" t="s">
        <v>47</v>
      </c>
      <c r="F4" s="220" t="s">
        <v>48</v>
      </c>
      <c r="G4" s="220"/>
      <c r="H4" s="220"/>
      <c r="I4" s="224" t="s">
        <v>59</v>
      </c>
      <c r="J4" s="224" t="s">
        <v>186</v>
      </c>
      <c r="K4" s="221" t="s">
        <v>49</v>
      </c>
    </row>
    <row r="5" spans="1:16" ht="77.25" customHeight="1">
      <c r="A5" s="220"/>
      <c r="B5" s="220"/>
      <c r="C5" s="220"/>
      <c r="D5" s="222"/>
      <c r="E5" s="222"/>
      <c r="F5" s="227" t="s">
        <v>160</v>
      </c>
      <c r="G5" s="227" t="s">
        <v>146</v>
      </c>
      <c r="H5" s="227" t="s">
        <v>147</v>
      </c>
      <c r="I5" s="225"/>
      <c r="J5" s="225"/>
      <c r="K5" s="222"/>
    </row>
    <row r="6" spans="1:16" ht="18.75" customHeight="1">
      <c r="A6" s="9" t="s">
        <v>5</v>
      </c>
      <c r="B6" s="9" t="s">
        <v>6</v>
      </c>
      <c r="C6" s="220"/>
      <c r="D6" s="223"/>
      <c r="E6" s="223"/>
      <c r="F6" s="227"/>
      <c r="G6" s="227"/>
      <c r="H6" s="227"/>
      <c r="I6" s="226"/>
      <c r="J6" s="226"/>
      <c r="K6" s="223"/>
    </row>
    <row r="7" spans="1:16" s="13" customFormat="1">
      <c r="A7" s="210" t="s">
        <v>117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</row>
    <row r="8" spans="1:16" s="13" customFormat="1" ht="12.75" customHeight="1">
      <c r="A8" s="90">
        <v>1</v>
      </c>
      <c r="B8" s="99">
        <v>2</v>
      </c>
      <c r="C8" s="100">
        <v>3</v>
      </c>
      <c r="D8" s="100">
        <v>4</v>
      </c>
      <c r="E8" s="100">
        <v>5</v>
      </c>
      <c r="F8" s="100">
        <v>6</v>
      </c>
      <c r="G8" s="100">
        <v>7</v>
      </c>
      <c r="H8" s="100">
        <v>8</v>
      </c>
      <c r="I8" s="100">
        <v>9</v>
      </c>
      <c r="J8" s="100">
        <v>10</v>
      </c>
      <c r="K8" s="99">
        <v>11</v>
      </c>
    </row>
    <row r="9" spans="1:16" s="13" customFormat="1" ht="90" customHeight="1">
      <c r="A9" s="193">
        <v>16</v>
      </c>
      <c r="B9" s="193" t="s">
        <v>74</v>
      </c>
      <c r="C9" s="212">
        <v>1</v>
      </c>
      <c r="D9" s="214" t="s">
        <v>148</v>
      </c>
      <c r="E9" s="82" t="s">
        <v>47</v>
      </c>
      <c r="F9" s="83">
        <v>18</v>
      </c>
      <c r="G9" s="98">
        <v>15</v>
      </c>
      <c r="H9" s="83" t="s">
        <v>161</v>
      </c>
      <c r="I9" s="88">
        <f>H9/G9</f>
        <v>1</v>
      </c>
      <c r="J9" s="88">
        <f>H9/F9</f>
        <v>0.83333333333333337</v>
      </c>
      <c r="K9" s="216" t="s">
        <v>176</v>
      </c>
      <c r="L9" s="43"/>
      <c r="M9" s="52"/>
      <c r="N9" s="52"/>
      <c r="O9" s="44"/>
      <c r="P9" s="45"/>
    </row>
    <row r="10" spans="1:16" s="13" customFormat="1">
      <c r="A10" s="194"/>
      <c r="B10" s="194"/>
      <c r="C10" s="213"/>
      <c r="D10" s="215"/>
      <c r="E10" s="82" t="s">
        <v>57</v>
      </c>
      <c r="F10" s="83">
        <v>12735</v>
      </c>
      <c r="G10" s="83">
        <v>13000</v>
      </c>
      <c r="H10" s="83" t="s">
        <v>177</v>
      </c>
      <c r="I10" s="88">
        <f t="shared" ref="I10:I23" si="0">H10/G10</f>
        <v>1.1509230769230769</v>
      </c>
      <c r="J10" s="88">
        <f t="shared" ref="J10:J23" si="1">H10/F10</f>
        <v>1.1748723989006675</v>
      </c>
      <c r="K10" s="217"/>
      <c r="L10" s="46"/>
      <c r="M10" s="52"/>
      <c r="N10" s="52"/>
      <c r="O10" s="42"/>
      <c r="P10" s="45"/>
    </row>
    <row r="11" spans="1:16" s="13" customFormat="1" ht="39" customHeight="1">
      <c r="A11" s="193">
        <v>16</v>
      </c>
      <c r="B11" s="76" t="s">
        <v>74</v>
      </c>
      <c r="C11" s="76">
        <v>2</v>
      </c>
      <c r="D11" s="77" t="s">
        <v>76</v>
      </c>
      <c r="E11" s="76" t="s">
        <v>149</v>
      </c>
      <c r="F11" s="107">
        <v>2.5</v>
      </c>
      <c r="G11" s="107" t="s">
        <v>21</v>
      </c>
      <c r="H11" s="107">
        <v>4</v>
      </c>
      <c r="I11" s="88">
        <f t="shared" si="0"/>
        <v>2</v>
      </c>
      <c r="J11" s="88">
        <f>H11/F11</f>
        <v>1.6</v>
      </c>
      <c r="K11" s="78"/>
      <c r="L11" s="47"/>
      <c r="M11" s="52"/>
      <c r="N11" s="52"/>
      <c r="O11" s="42"/>
      <c r="P11" s="45"/>
    </row>
    <row r="12" spans="1:16" s="13" customFormat="1" ht="50.25" customHeight="1">
      <c r="A12" s="194"/>
      <c r="B12" s="76" t="s">
        <v>74</v>
      </c>
      <c r="C12" s="76">
        <v>3</v>
      </c>
      <c r="D12" s="79" t="s">
        <v>77</v>
      </c>
      <c r="E12" s="76" t="s">
        <v>149</v>
      </c>
      <c r="F12" s="83"/>
      <c r="G12" s="83"/>
      <c r="H12" s="83"/>
      <c r="I12" s="88"/>
      <c r="J12" s="88"/>
      <c r="K12" s="78"/>
      <c r="L12" s="47"/>
      <c r="M12" s="52"/>
      <c r="N12" s="52"/>
      <c r="O12" s="52"/>
      <c r="P12" s="45"/>
    </row>
    <row r="13" spans="1:16" s="13" customFormat="1" ht="61.5" customHeight="1">
      <c r="A13" s="193" t="s">
        <v>73</v>
      </c>
      <c r="B13" s="193" t="s">
        <v>74</v>
      </c>
      <c r="C13" s="193" t="s">
        <v>25</v>
      </c>
      <c r="D13" s="208" t="s">
        <v>150</v>
      </c>
      <c r="E13" s="76" t="s">
        <v>151</v>
      </c>
      <c r="F13" s="98">
        <v>1</v>
      </c>
      <c r="G13" s="98">
        <v>1</v>
      </c>
      <c r="H13" s="83" t="s">
        <v>74</v>
      </c>
      <c r="I13" s="88">
        <v>0</v>
      </c>
      <c r="J13" s="88">
        <v>0</v>
      </c>
      <c r="K13" s="139" t="s">
        <v>184</v>
      </c>
      <c r="L13" s="47"/>
      <c r="M13" s="52"/>
      <c r="N13" s="52"/>
      <c r="O13" s="52"/>
      <c r="P13" s="45"/>
    </row>
    <row r="14" spans="1:16" s="13" customFormat="1" ht="26.25" customHeight="1">
      <c r="A14" s="194"/>
      <c r="B14" s="194"/>
      <c r="C14" s="194"/>
      <c r="D14" s="209"/>
      <c r="E14" s="80" t="s">
        <v>57</v>
      </c>
      <c r="F14" s="108"/>
      <c r="G14" s="108"/>
      <c r="H14" s="108"/>
      <c r="I14" s="88"/>
      <c r="J14" s="88"/>
      <c r="K14" s="140"/>
      <c r="L14" s="197"/>
      <c r="M14" s="52"/>
      <c r="N14" s="52"/>
      <c r="O14" s="52"/>
      <c r="P14" s="45"/>
    </row>
    <row r="15" spans="1:16" s="13" customFormat="1" ht="50.25" customHeight="1">
      <c r="A15" s="193" t="s">
        <v>73</v>
      </c>
      <c r="B15" s="76" t="s">
        <v>74</v>
      </c>
      <c r="C15" s="76" t="s">
        <v>26</v>
      </c>
      <c r="D15" s="75" t="s">
        <v>185</v>
      </c>
      <c r="E15" s="76" t="s">
        <v>149</v>
      </c>
      <c r="F15" s="83" t="s">
        <v>152</v>
      </c>
      <c r="G15" s="83" t="s">
        <v>152</v>
      </c>
      <c r="H15" s="83" t="s">
        <v>152</v>
      </c>
      <c r="I15" s="88">
        <f t="shared" si="0"/>
        <v>1</v>
      </c>
      <c r="J15" s="88">
        <f t="shared" si="1"/>
        <v>1</v>
      </c>
      <c r="K15" s="81"/>
      <c r="L15" s="197"/>
      <c r="M15" s="52"/>
      <c r="N15" s="52"/>
      <c r="O15" s="52"/>
      <c r="P15" s="45"/>
    </row>
    <row r="16" spans="1:16" s="13" customFormat="1" ht="69" customHeight="1">
      <c r="A16" s="194"/>
      <c r="B16" s="76" t="s">
        <v>74</v>
      </c>
      <c r="C16" s="76" t="s">
        <v>27</v>
      </c>
      <c r="D16" s="75" t="s">
        <v>153</v>
      </c>
      <c r="E16" s="76" t="s">
        <v>151</v>
      </c>
      <c r="F16" s="83" t="s">
        <v>17</v>
      </c>
      <c r="G16" s="83" t="s">
        <v>17</v>
      </c>
      <c r="H16" s="83" t="s">
        <v>17</v>
      </c>
      <c r="I16" s="88">
        <f t="shared" si="0"/>
        <v>1</v>
      </c>
      <c r="J16" s="88">
        <f t="shared" si="1"/>
        <v>1</v>
      </c>
      <c r="K16" s="73" t="s">
        <v>169</v>
      </c>
      <c r="L16" s="197"/>
      <c r="M16" s="52"/>
      <c r="N16" s="52"/>
      <c r="O16" s="42"/>
      <c r="P16" s="45"/>
    </row>
    <row r="17" spans="1:16" s="13" customFormat="1" ht="36.75" customHeight="1">
      <c r="A17" s="193">
        <v>16</v>
      </c>
      <c r="B17" s="193" t="s">
        <v>74</v>
      </c>
      <c r="C17" s="198">
        <v>7</v>
      </c>
      <c r="D17" s="200" t="s">
        <v>154</v>
      </c>
      <c r="E17" s="82" t="s">
        <v>149</v>
      </c>
      <c r="F17" s="83"/>
      <c r="G17" s="83"/>
      <c r="H17" s="83"/>
      <c r="I17" s="88"/>
      <c r="J17" s="88"/>
      <c r="K17" s="84"/>
      <c r="L17" s="197"/>
      <c r="M17" s="42"/>
      <c r="N17" s="42"/>
      <c r="O17" s="42"/>
      <c r="P17" s="45"/>
    </row>
    <row r="18" spans="1:16" s="13" customFormat="1">
      <c r="A18" s="194"/>
      <c r="B18" s="194"/>
      <c r="C18" s="199"/>
      <c r="D18" s="201"/>
      <c r="E18" s="83" t="s">
        <v>57</v>
      </c>
      <c r="F18" s="83">
        <v>0</v>
      </c>
      <c r="G18" s="83">
        <v>0</v>
      </c>
      <c r="H18" s="83">
        <v>3135.5</v>
      </c>
      <c r="I18" s="88">
        <v>0</v>
      </c>
      <c r="J18" s="88">
        <v>0</v>
      </c>
      <c r="K18" s="85"/>
      <c r="L18" s="48"/>
      <c r="M18" s="52"/>
      <c r="N18" s="52"/>
      <c r="O18" s="42"/>
      <c r="P18" s="45"/>
    </row>
    <row r="19" spans="1:16" s="13" customFormat="1" ht="45" customHeight="1">
      <c r="A19" s="202">
        <v>16</v>
      </c>
      <c r="B19" s="202" t="s">
        <v>74</v>
      </c>
      <c r="C19" s="204">
        <v>8</v>
      </c>
      <c r="D19" s="206" t="s">
        <v>155</v>
      </c>
      <c r="E19" s="86" t="s">
        <v>149</v>
      </c>
      <c r="F19" s="83"/>
      <c r="G19" s="83"/>
      <c r="H19" s="83"/>
      <c r="I19" s="88"/>
      <c r="J19" s="88"/>
      <c r="K19" s="139" t="s">
        <v>169</v>
      </c>
    </row>
    <row r="20" spans="1:16" s="13" customFormat="1">
      <c r="A20" s="203"/>
      <c r="B20" s="203"/>
      <c r="C20" s="205"/>
      <c r="D20" s="207"/>
      <c r="E20" s="86" t="s">
        <v>57</v>
      </c>
      <c r="F20" s="83">
        <v>0.2</v>
      </c>
      <c r="G20" s="83">
        <v>0.2</v>
      </c>
      <c r="H20" s="83">
        <v>0.2</v>
      </c>
      <c r="I20" s="88">
        <f t="shared" si="0"/>
        <v>1</v>
      </c>
      <c r="J20" s="88">
        <f t="shared" si="1"/>
        <v>1</v>
      </c>
      <c r="K20" s="140"/>
    </row>
    <row r="21" spans="1:16" s="13" customFormat="1" ht="33.75">
      <c r="A21" s="193" t="s">
        <v>73</v>
      </c>
      <c r="B21" s="76" t="s">
        <v>74</v>
      </c>
      <c r="C21" s="76" t="s">
        <v>43</v>
      </c>
      <c r="D21" s="87" t="s">
        <v>156</v>
      </c>
      <c r="E21" s="25" t="s">
        <v>157</v>
      </c>
      <c r="F21" s="83">
        <v>11</v>
      </c>
      <c r="G21" s="83">
        <v>11</v>
      </c>
      <c r="H21" s="83">
        <v>11</v>
      </c>
      <c r="I21" s="88">
        <f t="shared" si="0"/>
        <v>1</v>
      </c>
      <c r="J21" s="88">
        <f t="shared" si="1"/>
        <v>1</v>
      </c>
      <c r="K21" s="195" t="s">
        <v>187</v>
      </c>
    </row>
    <row r="22" spans="1:16" s="13" customFormat="1" ht="45">
      <c r="A22" s="194"/>
      <c r="B22" s="76" t="s">
        <v>74</v>
      </c>
      <c r="C22" s="76" t="s">
        <v>50</v>
      </c>
      <c r="D22" s="87" t="s">
        <v>162</v>
      </c>
      <c r="E22" s="25" t="s">
        <v>158</v>
      </c>
      <c r="F22" s="83">
        <v>0</v>
      </c>
      <c r="G22" s="83">
        <v>0</v>
      </c>
      <c r="H22" s="83">
        <v>3509.68</v>
      </c>
      <c r="I22" s="88">
        <v>0</v>
      </c>
      <c r="J22" s="88">
        <v>0</v>
      </c>
      <c r="K22" s="196"/>
    </row>
    <row r="23" spans="1:16" s="13" customFormat="1" ht="58.5" customHeight="1">
      <c r="A23" s="76" t="s">
        <v>73</v>
      </c>
      <c r="B23" s="76" t="s">
        <v>74</v>
      </c>
      <c r="C23" s="76" t="s">
        <v>51</v>
      </c>
      <c r="D23" s="87" t="s">
        <v>163</v>
      </c>
      <c r="E23" s="28" t="s">
        <v>159</v>
      </c>
      <c r="F23" s="98">
        <v>19</v>
      </c>
      <c r="G23" s="98">
        <v>17</v>
      </c>
      <c r="H23" s="98">
        <v>16</v>
      </c>
      <c r="I23" s="88">
        <f t="shared" si="0"/>
        <v>0.94117647058823528</v>
      </c>
      <c r="J23" s="88">
        <f t="shared" si="1"/>
        <v>0.84210526315789469</v>
      </c>
      <c r="K23" s="87" t="s">
        <v>187</v>
      </c>
    </row>
  </sheetData>
  <mergeCells count="39">
    <mergeCell ref="A2:K2"/>
    <mergeCell ref="A3:K3"/>
    <mergeCell ref="A4:B5"/>
    <mergeCell ref="C4:C6"/>
    <mergeCell ref="D4:D6"/>
    <mergeCell ref="E4:E6"/>
    <mergeCell ref="F4:H4"/>
    <mergeCell ref="I4:I6"/>
    <mergeCell ref="J4:J6"/>
    <mergeCell ref="K4:K6"/>
    <mergeCell ref="F5:F6"/>
    <mergeCell ref="G5:G6"/>
    <mergeCell ref="H5:H6"/>
    <mergeCell ref="A7:K7"/>
    <mergeCell ref="A9:A10"/>
    <mergeCell ref="B9:B10"/>
    <mergeCell ref="C9:C10"/>
    <mergeCell ref="D9:D10"/>
    <mergeCell ref="K9:K10"/>
    <mergeCell ref="A11:A12"/>
    <mergeCell ref="A13:A14"/>
    <mergeCell ref="B13:B14"/>
    <mergeCell ref="C13:C14"/>
    <mergeCell ref="D13:D14"/>
    <mergeCell ref="A21:A22"/>
    <mergeCell ref="K21:K22"/>
    <mergeCell ref="L14:L15"/>
    <mergeCell ref="A15:A16"/>
    <mergeCell ref="L16:L17"/>
    <mergeCell ref="A17:A18"/>
    <mergeCell ref="B17:B18"/>
    <mergeCell ref="C17:C18"/>
    <mergeCell ref="D17:D18"/>
    <mergeCell ref="K13:K14"/>
    <mergeCell ref="A19:A20"/>
    <mergeCell ref="B19:B20"/>
    <mergeCell ref="C19:C20"/>
    <mergeCell ref="D19:D20"/>
    <mergeCell ref="K19:K20"/>
  </mergeCells>
  <pageMargins left="0.11811023622047245" right="0.11811023622047245" top="0.35433070866141736" bottom="0.35433070866141736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A2" sqref="A2:E2"/>
    </sheetView>
  </sheetViews>
  <sheetFormatPr defaultRowHeight="15"/>
  <cols>
    <col min="1" max="1" width="7.5703125" customWidth="1"/>
    <col min="2" max="2" width="52.42578125" customWidth="1"/>
    <col min="3" max="3" width="13.28515625" customWidth="1"/>
    <col min="4" max="4" width="10.28515625" customWidth="1"/>
    <col min="5" max="5" width="67.85546875" customWidth="1"/>
  </cols>
  <sheetData>
    <row r="1" spans="1:5" ht="13.5" customHeight="1">
      <c r="E1" s="14"/>
    </row>
    <row r="2" spans="1:5" ht="46.5" customHeight="1">
      <c r="A2" s="228" t="s">
        <v>180</v>
      </c>
      <c r="B2" s="229"/>
      <c r="C2" s="229"/>
      <c r="D2" s="229"/>
      <c r="E2" s="229"/>
    </row>
    <row r="3" spans="1:5" ht="32.25" customHeight="1">
      <c r="A3" s="230" t="s">
        <v>89</v>
      </c>
      <c r="B3" s="231"/>
      <c r="C3" s="231"/>
      <c r="D3" s="231"/>
      <c r="E3" s="231"/>
    </row>
    <row r="4" spans="1:5" ht="31.5">
      <c r="A4" s="11" t="s">
        <v>45</v>
      </c>
      <c r="B4" s="10" t="s">
        <v>52</v>
      </c>
      <c r="C4" s="12" t="s">
        <v>53</v>
      </c>
      <c r="D4" s="10" t="s">
        <v>54</v>
      </c>
      <c r="E4" s="10" t="s">
        <v>55</v>
      </c>
    </row>
    <row r="5" spans="1:5" ht="63">
      <c r="A5" s="93">
        <v>1</v>
      </c>
      <c r="B5" s="33" t="s">
        <v>56</v>
      </c>
      <c r="C5" s="34">
        <v>43189</v>
      </c>
      <c r="D5" s="32">
        <v>443</v>
      </c>
      <c r="E5" s="92" t="s">
        <v>171</v>
      </c>
    </row>
    <row r="6" spans="1:5" ht="31.5">
      <c r="A6" s="93">
        <v>2</v>
      </c>
      <c r="B6" s="33" t="s">
        <v>56</v>
      </c>
      <c r="C6" s="34">
        <v>43280</v>
      </c>
      <c r="D6" s="32">
        <v>1014</v>
      </c>
      <c r="E6" s="92" t="s">
        <v>172</v>
      </c>
    </row>
    <row r="7" spans="1:5" ht="31.5">
      <c r="A7" s="94">
        <v>3</v>
      </c>
      <c r="B7" s="33" t="s">
        <v>56</v>
      </c>
      <c r="C7" s="34">
        <v>43286</v>
      </c>
      <c r="D7" s="32">
        <v>1040</v>
      </c>
      <c r="E7" s="92" t="s">
        <v>172</v>
      </c>
    </row>
    <row r="8" spans="1:5" ht="15.75">
      <c r="A8" s="93">
        <v>4</v>
      </c>
      <c r="B8" s="33" t="s">
        <v>56</v>
      </c>
      <c r="C8" s="34">
        <v>43376</v>
      </c>
      <c r="D8" s="32">
        <v>1558</v>
      </c>
      <c r="E8" s="92" t="s">
        <v>174</v>
      </c>
    </row>
    <row r="9" spans="1:5" ht="31.5">
      <c r="A9" s="94">
        <v>5</v>
      </c>
      <c r="B9" s="33" t="s">
        <v>56</v>
      </c>
      <c r="C9" s="34">
        <v>43417</v>
      </c>
      <c r="D9" s="32">
        <v>1887</v>
      </c>
      <c r="E9" s="92" t="s">
        <v>173</v>
      </c>
    </row>
  </sheetData>
  <mergeCells count="2">
    <mergeCell ref="A2:E2"/>
    <mergeCell ref="A3:E3"/>
  </mergeCells>
  <phoneticPr fontId="32" type="noConversion"/>
  <pageMargins left="0" right="0" top="0.35433070866141736" bottom="0.35433070866141736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1"/>
  <sheetViews>
    <sheetView workbookViewId="0">
      <selection activeCell="F7" sqref="F7"/>
    </sheetView>
  </sheetViews>
  <sheetFormatPr defaultRowHeight="15"/>
  <cols>
    <col min="3" max="3" width="19.42578125" customWidth="1"/>
    <col min="4" max="4" width="15" customWidth="1"/>
    <col min="5" max="5" width="17.42578125" customWidth="1"/>
    <col min="6" max="6" width="17.85546875" customWidth="1"/>
    <col min="7" max="7" width="13.7109375" customWidth="1"/>
    <col min="8" max="8" width="13.140625" customWidth="1"/>
    <col min="9" max="9" width="13.5703125" customWidth="1"/>
    <col min="10" max="10" width="13.28515625" customWidth="1"/>
  </cols>
  <sheetData>
    <row r="1" spans="1:10" ht="44.25" customHeight="1">
      <c r="A1" s="232" t="s">
        <v>164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10" ht="15.75">
      <c r="A2" s="233" t="s">
        <v>89</v>
      </c>
      <c r="B2" s="233"/>
      <c r="C2" s="233"/>
      <c r="D2" s="233"/>
      <c r="E2" s="233"/>
      <c r="F2" s="233"/>
      <c r="G2" s="233"/>
      <c r="H2" s="233"/>
      <c r="I2" s="233"/>
      <c r="J2" s="233"/>
    </row>
    <row r="3" spans="1:10" ht="9" customHeight="1">
      <c r="A3" s="35"/>
      <c r="B3" s="36"/>
      <c r="C3" s="36"/>
      <c r="D3" s="36"/>
      <c r="E3" s="36"/>
      <c r="F3" s="36"/>
      <c r="G3" s="36"/>
      <c r="H3" s="36"/>
      <c r="I3" s="36"/>
      <c r="J3" s="36"/>
    </row>
    <row r="4" spans="1:10" ht="95.25" customHeight="1">
      <c r="A4" s="236" t="s">
        <v>0</v>
      </c>
      <c r="B4" s="236"/>
      <c r="C4" s="237" t="s">
        <v>60</v>
      </c>
      <c r="D4" s="237" t="s">
        <v>61</v>
      </c>
      <c r="E4" s="237" t="s">
        <v>62</v>
      </c>
      <c r="F4" s="37" t="s">
        <v>63</v>
      </c>
      <c r="G4" s="37" t="s">
        <v>64</v>
      </c>
      <c r="H4" s="37" t="s">
        <v>65</v>
      </c>
      <c r="I4" s="37" t="s">
        <v>66</v>
      </c>
      <c r="J4" s="37" t="s">
        <v>67</v>
      </c>
    </row>
    <row r="5" spans="1:10" s="39" customFormat="1">
      <c r="A5" s="37" t="s">
        <v>5</v>
      </c>
      <c r="B5" s="37" t="s">
        <v>6</v>
      </c>
      <c r="C5" s="237"/>
      <c r="D5" s="238"/>
      <c r="E5" s="238"/>
      <c r="F5" s="95" t="s">
        <v>181</v>
      </c>
      <c r="G5" s="38" t="s">
        <v>68</v>
      </c>
      <c r="H5" s="38" t="s">
        <v>69</v>
      </c>
      <c r="I5" s="38" t="s">
        <v>70</v>
      </c>
      <c r="J5" s="95" t="s">
        <v>182</v>
      </c>
    </row>
    <row r="6" spans="1:10" s="39" customFormat="1">
      <c r="A6" s="37">
        <v>1</v>
      </c>
      <c r="B6" s="37">
        <v>2</v>
      </c>
      <c r="C6" s="37">
        <v>3</v>
      </c>
      <c r="D6" s="38">
        <v>4</v>
      </c>
      <c r="E6" s="38">
        <v>5</v>
      </c>
      <c r="F6" s="38">
        <v>6</v>
      </c>
      <c r="G6" s="38">
        <v>7</v>
      </c>
      <c r="H6" s="38">
        <v>8</v>
      </c>
      <c r="I6" s="38">
        <v>9</v>
      </c>
      <c r="J6" s="38">
        <v>10</v>
      </c>
    </row>
    <row r="7" spans="1:10" s="39" customFormat="1" ht="88.5" customHeight="1">
      <c r="A7" s="49" t="s">
        <v>73</v>
      </c>
      <c r="B7" s="37"/>
      <c r="C7" s="96" t="s">
        <v>107</v>
      </c>
      <c r="D7" s="97" t="s">
        <v>183</v>
      </c>
      <c r="E7" s="40" t="s">
        <v>71</v>
      </c>
      <c r="F7" s="101">
        <f>G7*J7</f>
        <v>0.8152304609218437</v>
      </c>
      <c r="G7" s="91">
        <v>0.90400000000000003</v>
      </c>
      <c r="H7" s="101">
        <v>0.9</v>
      </c>
      <c r="I7" s="91">
        <v>0.998</v>
      </c>
      <c r="J7" s="101">
        <f>H7/I7</f>
        <v>0.90180360721442887</v>
      </c>
    </row>
    <row r="9" spans="1:10" s="13" customFormat="1" ht="24" customHeight="1">
      <c r="A9" s="234"/>
      <c r="B9" s="234"/>
      <c r="C9" s="234"/>
      <c r="D9" s="234"/>
      <c r="E9" s="234"/>
      <c r="F9" s="234"/>
      <c r="G9" s="234"/>
      <c r="H9" s="234"/>
      <c r="I9" s="234"/>
      <c r="J9" s="234"/>
    </row>
    <row r="10" spans="1:10" s="13" customFormat="1"/>
    <row r="11" spans="1:10" s="13" customFormat="1" ht="41.25" customHeight="1">
      <c r="A11" s="235"/>
      <c r="B11" s="235"/>
      <c r="C11" s="235"/>
      <c r="D11" s="235"/>
      <c r="E11" s="235"/>
      <c r="F11" s="235"/>
      <c r="G11" s="235"/>
      <c r="H11" s="235"/>
      <c r="I11" s="235"/>
      <c r="J11" s="235"/>
    </row>
  </sheetData>
  <mergeCells count="8">
    <mergeCell ref="A1:J1"/>
    <mergeCell ref="A2:J2"/>
    <mergeCell ref="A9:J9"/>
    <mergeCell ref="A11:J11"/>
    <mergeCell ref="A4:B4"/>
    <mergeCell ref="C4:C5"/>
    <mergeCell ref="D4:D5"/>
    <mergeCell ref="E4:E5"/>
  </mergeCells>
  <phoneticPr fontId="32" type="noConversion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титул</vt:lpstr>
      <vt:lpstr>ф 1</vt:lpstr>
      <vt:lpstr>ф 2</vt:lpstr>
      <vt:lpstr>ф 3</vt:lpstr>
      <vt:lpstr>ф 4</vt:lpstr>
      <vt:lpstr>ф 5</vt:lpstr>
      <vt:lpstr>ф 6</vt:lpstr>
      <vt:lpstr>ф7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2017-02-21T05:33:05Z</cp:lastPrinted>
  <dcterms:created xsi:type="dcterms:W3CDTF">2006-09-16T00:00:00Z</dcterms:created>
  <dcterms:modified xsi:type="dcterms:W3CDTF">2019-02-25T13:37:04Z</dcterms:modified>
</cp:coreProperties>
</file>